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-435" windowWidth="19320" windowHeight="12120" tabRatio="876"/>
  </bookViews>
  <sheets>
    <sheet name="Población 2001-2011" sheetId="24" r:id="rId1"/>
    <sheet name="Población" sheetId="1" r:id="rId2"/>
    <sheet name="Grupos Quinquenales" sheetId="19" r:id="rId3"/>
    <sheet name="Natalidad" sheetId="33" r:id="rId4"/>
  </sheets>
  <definedNames>
    <definedName name="_xlnm.Print_Area" localSheetId="2">'Grupos Quinquenales'!$B$23:$AM$30</definedName>
    <definedName name="_xlnm.Print_Area" localSheetId="1">Población!$H$2:$J$6</definedName>
  </definedNames>
  <calcPr calcId="125725"/>
</workbook>
</file>

<file path=xl/calcChain.xml><?xml version="1.0" encoding="utf-8"?>
<calcChain xmlns="http://schemas.openxmlformats.org/spreadsheetml/2006/main">
  <c r="I110" i="19"/>
  <c r="N27"/>
  <c r="H27"/>
  <c r="I27"/>
  <c r="J27"/>
  <c r="K27"/>
  <c r="L27"/>
  <c r="M27"/>
  <c r="G27"/>
  <c r="F27"/>
  <c r="F110"/>
  <c r="B20" i="33"/>
  <c r="C24"/>
  <c r="C23"/>
  <c r="C22"/>
  <c r="C21"/>
  <c r="C20" s="1"/>
  <c r="E20"/>
  <c r="D20"/>
  <c r="C18"/>
  <c r="F18" s="1"/>
  <c r="C17"/>
  <c r="F17" s="1"/>
  <c r="C16"/>
  <c r="F16" s="1"/>
  <c r="C15"/>
  <c r="F15" s="1"/>
  <c r="C14"/>
  <c r="F14" s="1"/>
  <c r="C13"/>
  <c r="F13" s="1"/>
  <c r="C12"/>
  <c r="F12" s="1"/>
  <c r="C11"/>
  <c r="F11" s="1"/>
  <c r="C10"/>
  <c r="F10" s="1"/>
  <c r="C9"/>
  <c r="F9" s="1"/>
  <c r="C112" i="19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C111"/>
  <c r="C110"/>
  <c r="D110"/>
  <c r="E110"/>
  <c r="G110"/>
  <c r="H110"/>
  <c r="J110"/>
  <c r="K110"/>
  <c r="L110"/>
  <c r="M110"/>
  <c r="N110"/>
  <c r="O110"/>
  <c r="P110"/>
  <c r="Q110"/>
  <c r="R110"/>
  <c r="S110"/>
  <c r="T110"/>
</calcChain>
</file>

<file path=xl/comments1.xml><?xml version="1.0" encoding="utf-8"?>
<comments xmlns="http://schemas.openxmlformats.org/spreadsheetml/2006/main">
  <authors>
    <author>Admin</author>
  </authors>
  <commentList>
    <comment ref="D8" authorId="0">
      <text>
        <r>
          <rPr>
            <b/>
            <sz val="8"/>
            <color indexed="81"/>
            <rFont val="Tahoma"/>
            <family val="2"/>
          </rPr>
          <t>proporción:</t>
        </r>
        <r>
          <rPr>
            <sz val="8"/>
            <color indexed="81"/>
            <rFont val="Tahoma"/>
            <family val="2"/>
          </rPr>
          <t xml:space="preserve">
Respecto del nacional</t>
        </r>
      </text>
    </comment>
    <comment ref="F8" authorId="0">
      <text>
        <r>
          <rPr>
            <b/>
            <sz val="8"/>
            <color indexed="81"/>
            <rFont val="Tahoma"/>
            <family val="2"/>
          </rPr>
          <t>Proporción:
Respecto del nacional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F27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Grupo de edad especial para calculo de fecundidad específica)</t>
        </r>
      </text>
    </comment>
  </commentList>
</comments>
</file>

<file path=xl/sharedStrings.xml><?xml version="1.0" encoding="utf-8"?>
<sst xmlns="http://schemas.openxmlformats.org/spreadsheetml/2006/main" count="202" uniqueCount="67">
  <si>
    <t>TOTAL</t>
  </si>
  <si>
    <t>HOMBRES</t>
  </si>
  <si>
    <t>MUJERES</t>
  </si>
  <si>
    <t xml:space="preserve">HOMBRES </t>
  </si>
  <si>
    <t>MUNICIPIO</t>
  </si>
  <si>
    <t>CARDENAL QUINTERO</t>
  </si>
  <si>
    <t xml:space="preserve">SEXO Y MUNICIPIO 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</si>
  <si>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</si>
  <si>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</si>
  <si>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</si>
  <si>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</si>
  <si>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</si>
  <si>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</si>
  <si>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</si>
  <si>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</si>
  <si>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</si>
  <si>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</si>
  <si>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</si>
  <si>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60 - 64</t>
  </si>
  <si>
    <t>65 - 69</t>
  </si>
  <si>
    <t>70 - 74</t>
  </si>
  <si>
    <t>75 - 79</t>
  </si>
  <si>
    <t>80 Y MÁS</t>
  </si>
  <si>
    <t>SEXO Y MUNICIPIO</t>
  </si>
  <si>
    <t>Cont.</t>
  </si>
  <si>
    <t>GRUPOS QUINQUENALES DE EDAD</t>
  </si>
  <si>
    <t>ABS</t>
  </si>
  <si>
    <t>%</t>
  </si>
  <si>
    <r>
      <rPr>
        <b/>
        <sz val="10"/>
        <color indexed="8"/>
        <rFont val="Arial Narrow"/>
        <family val="2"/>
      </rPr>
      <t xml:space="preserve">FUENTE: </t>
    </r>
    <r>
      <rPr>
        <sz val="10"/>
        <color indexed="8"/>
        <rFont val="Arial Narrow"/>
        <family val="2"/>
      </rPr>
      <t>INSTITUTO NACIONAL DE ESTADISTICA, INE</t>
    </r>
  </si>
  <si>
    <t>ESTADO MÉRIDA 
CUADRO 3. DISTRIBUCIÓN PORCENTUAL DE LA POBLACIÓN TOTAL, POR SEXO, SEGÚN MUNICIPIO
CENSO 2011</t>
  </si>
  <si>
    <t>ESTADO MÉRIDA
CUADRO 7. DISTRIBUCIÓN PORCENTUAL DE LA POBLACIÓN, POR GRUPOS QUINQUENALES DE EDAD, SEGÚN SEXO Y MUNICIPIO
CENSO 2011</t>
  </si>
  <si>
    <t>ESTADO MÉRIDA
CUADRO 7. DISTRIBUCIÓN PORCENTUAL DE LA POBLACIÓN, POR GRUPOS QUINQUENALES DE EDAD, SEGÚN SEXO Y MUNICIPIO
CENSO  2011</t>
  </si>
  <si>
    <t>55 - 59</t>
  </si>
  <si>
    <t>ESTADO MÉRIDA
 CUADRO 1. POBLACIÓN TOTAL (VALORES ABSOLUTOS Y RELATIVOS), SEGÚN MUNICIPIO
 CENSOS 2001 - 2011</t>
  </si>
  <si>
    <t xml:space="preserve">ESTADO MÉRIDA
 CUADRO 2.  POBLACIÓN TOTAL, POR SEXO, SEGÚN MUNICIPIO
CENSO 2011
</t>
  </si>
  <si>
    <t>Venezuela</t>
  </si>
  <si>
    <t>Mérida</t>
  </si>
  <si>
    <t>Cardenal Quintero</t>
  </si>
  <si>
    <r>
      <rPr>
        <b/>
        <sz val="10"/>
        <color indexed="8"/>
        <rFont val="Arial Narrow"/>
        <family val="2"/>
      </rPr>
      <t>FUENTE: INSTITUTO NACIONAL DE ESTADISTICA, INE</t>
    </r>
  </si>
  <si>
    <r>
      <t>I</t>
    </r>
    <r>
      <rPr>
        <b/>
        <vertAlign val="subscript"/>
        <sz val="11"/>
        <color indexed="8"/>
        <rFont val="Arial Narrow"/>
        <family val="2"/>
      </rPr>
      <t>MAS</t>
    </r>
  </si>
  <si>
    <t>SEXO  (hombres)</t>
  </si>
  <si>
    <t xml:space="preserve">SEXO total </t>
  </si>
  <si>
    <t xml:space="preserve">SEXO(Mujeres) </t>
  </si>
  <si>
    <t xml:space="preserve">
CUADRO 6. ESTRUCTURA DE EDAD DE LA POBLACIÓN, POR GRUPOS QUINQUENALES DE EDAD, SEGÚN SEXO Y MUNICIPIO
CENSO 2011</t>
  </si>
  <si>
    <t>Total</t>
  </si>
  <si>
    <t xml:space="preserve">Cardenal Quintero     </t>
  </si>
  <si>
    <t xml:space="preserve">Las Piedras                </t>
  </si>
  <si>
    <t>Sexo y grupo de edad de la madre</t>
  </si>
  <si>
    <t>Menos de 15</t>
  </si>
  <si>
    <t>50 y más</t>
  </si>
  <si>
    <t>No Declarado</t>
  </si>
  <si>
    <t>Grupos de Edad Particular</t>
  </si>
  <si>
    <t>Niñas (Menores de 12)</t>
  </si>
  <si>
    <t>Adolescentes (De 12 a 17)</t>
  </si>
  <si>
    <t>Mujeres (De 18 y más)</t>
  </si>
  <si>
    <r>
      <rPr>
        <b/>
        <sz val="7"/>
        <rFont val="Arial"/>
        <family val="2"/>
      </rPr>
      <t>Nota</t>
    </r>
    <r>
      <rPr>
        <sz val="7"/>
        <rFont val="Arial"/>
        <family val="2"/>
      </rPr>
      <t>: (-) No hubo registro</t>
    </r>
  </si>
  <si>
    <r>
      <rPr>
        <b/>
        <sz val="7"/>
        <rFont val="Arial"/>
        <family val="2"/>
      </rPr>
      <t xml:space="preserve">Fuente: </t>
    </r>
    <r>
      <rPr>
        <sz val="7"/>
        <rFont val="Arial"/>
        <family val="2"/>
      </rPr>
      <t>Oficinas de Registro Civil Municipal y Unidades de Registro Civil Parroquial en Establecimierntos de salud y Juzgados. Procesado por el Instituto Nacional de Estadística, INE. Gerencia Estadal de Estadística Mérida</t>
    </r>
  </si>
  <si>
    <t>Nacimientos vivos registrados por municipio y parroquia segun grupo de edad de la madre, 2010</t>
  </si>
  <si>
    <t>(Mujeres/Nac)*1000</t>
  </si>
  <si>
    <t>PM Edad</t>
  </si>
  <si>
    <t>Tasa media Fecundidad</t>
  </si>
  <si>
    <t>Tasa Global</t>
  </si>
  <si>
    <t>GRUPOS QUINQUENALES DE EDAD Hombres</t>
  </si>
  <si>
    <t>GRUPOS QUINQUENALES DE EDAD Mujeres</t>
  </si>
  <si>
    <t>Numero Mujeres</t>
  </si>
  <si>
    <t>PM*TEF</t>
  </si>
  <si>
    <t>Tasa específica Fecundidad (TEF)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</si>
</sst>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#,##0.0"/>
    <numFmt numFmtId="166" formatCode="_ * #,##0_ ;_ * \-#,##0_ ;_ * &quot;-&quot;??_ ;_ @_ "/>
    <numFmt numFmtId="167" formatCode="_ * #,##0.0_ ;_ * \-#,##0.0_ ;_ * &quot;-&quot;??_ ;_ @_ "/>
    <numFmt numFmtId="168" formatCode="_ * #,##0.0_ ;_ * \-#,##0.0_ ;_ * &quot;-&quot;?_ ;_ @_ "/>
    <numFmt numFmtId="169" formatCode="0;[Red]0"/>
    <numFmt numFmtId="170" formatCode="0.000"/>
  </numFmts>
  <fonts count="21"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bscript"/>
      <sz val="11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theme="1"/>
      <name val="Arial Narrow"/>
      <family val="2"/>
    </font>
    <font>
      <b/>
      <sz val="11"/>
      <color rgb="FF000000"/>
      <name val="Arial Narrow"/>
      <family val="2"/>
    </font>
    <font>
      <b/>
      <sz val="10"/>
      <color theme="1"/>
      <name val="Arial Narrow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12">
    <xf numFmtId="0" fontId="0" fillId="0" borderId="0" xfId="0"/>
    <xf numFmtId="0" fontId="13" fillId="0" borderId="0" xfId="0" applyFont="1" applyAlignment="1">
      <alignment vertical="center" wrapText="1"/>
    </xf>
    <xf numFmtId="3" fontId="13" fillId="0" borderId="0" xfId="0" applyNumberFormat="1" applyFont="1" applyBorder="1" applyAlignment="1">
      <alignment horizontal="right" vertical="center"/>
    </xf>
    <xf numFmtId="0" fontId="13" fillId="0" borderId="0" xfId="0" applyFont="1"/>
    <xf numFmtId="0" fontId="13" fillId="2" borderId="0" xfId="0" applyFont="1" applyFill="1"/>
    <xf numFmtId="0" fontId="13" fillId="0" borderId="0" xfId="0" applyFont="1" applyBorder="1"/>
    <xf numFmtId="0" fontId="13" fillId="2" borderId="0" xfId="0" applyFont="1" applyFill="1" applyBorder="1"/>
    <xf numFmtId="3" fontId="13" fillId="0" borderId="0" xfId="0" applyNumberFormat="1" applyFont="1" applyFill="1"/>
    <xf numFmtId="0" fontId="15" fillId="0" borderId="0" xfId="0" applyFont="1"/>
    <xf numFmtId="3" fontId="14" fillId="0" borderId="0" xfId="0" applyNumberFormat="1" applyFont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3" fillId="2" borderId="0" xfId="0" applyNumberFormat="1" applyFont="1" applyFill="1" applyAlignment="1">
      <alignment vertical="center"/>
    </xf>
    <xf numFmtId="3" fontId="15" fillId="2" borderId="0" xfId="0" applyNumberFormat="1" applyFont="1" applyFill="1" applyBorder="1" applyAlignment="1">
      <alignment horizontal="right" vertical="center"/>
    </xf>
    <xf numFmtId="3" fontId="13" fillId="0" borderId="0" xfId="1" applyNumberFormat="1" applyFont="1" applyBorder="1" applyAlignment="1">
      <alignment horizontal="right" vertical="center"/>
    </xf>
    <xf numFmtId="167" fontId="13" fillId="2" borderId="0" xfId="0" applyNumberFormat="1" applyFont="1" applyFill="1"/>
    <xf numFmtId="168" fontId="13" fillId="2" borderId="0" xfId="0" applyNumberFormat="1" applyFont="1" applyFill="1"/>
    <xf numFmtId="0" fontId="16" fillId="0" borderId="0" xfId="0" applyFont="1"/>
    <xf numFmtId="166" fontId="13" fillId="2" borderId="0" xfId="0" applyNumberFormat="1" applyFont="1" applyFill="1" applyBorder="1"/>
    <xf numFmtId="0" fontId="16" fillId="2" borderId="0" xfId="0" applyFont="1" applyFill="1"/>
    <xf numFmtId="0" fontId="13" fillId="0" borderId="4" xfId="0" applyFont="1" applyBorder="1"/>
    <xf numFmtId="0" fontId="3" fillId="0" borderId="3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5" fontId="14" fillId="0" borderId="0" xfId="0" applyNumberFormat="1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49" fontId="14" fillId="2" borderId="6" xfId="0" applyNumberFormat="1" applyFont="1" applyFill="1" applyBorder="1" applyAlignment="1">
      <alignment horizontal="center"/>
    </xf>
    <xf numFmtId="49" fontId="14" fillId="2" borderId="4" xfId="0" applyNumberFormat="1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 vertical="center"/>
    </xf>
    <xf numFmtId="166" fontId="14" fillId="2" borderId="0" xfId="1" applyNumberFormat="1" applyFont="1" applyFill="1"/>
    <xf numFmtId="49" fontId="14" fillId="2" borderId="0" xfId="0" applyNumberFormat="1" applyFont="1" applyFill="1" applyBorder="1" applyAlignment="1">
      <alignment horizontal="center"/>
    </xf>
    <xf numFmtId="167" fontId="14" fillId="2" borderId="0" xfId="1" applyNumberFormat="1" applyFont="1" applyFill="1"/>
    <xf numFmtId="167" fontId="13" fillId="2" borderId="0" xfId="1" applyNumberFormat="1" applyFont="1" applyFill="1"/>
    <xf numFmtId="0" fontId="15" fillId="2" borderId="0" xfId="0" applyFont="1" applyFill="1"/>
    <xf numFmtId="166" fontId="13" fillId="2" borderId="0" xfId="1" applyNumberFormat="1" applyFont="1" applyFill="1"/>
    <xf numFmtId="166" fontId="13" fillId="2" borderId="0" xfId="0" applyNumberFormat="1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3" fillId="0" borderId="0" xfId="2" applyNumberFormat="1" applyFont="1"/>
    <xf numFmtId="0" fontId="18" fillId="0" borderId="0" xfId="0" applyFont="1"/>
    <xf numFmtId="0" fontId="14" fillId="0" borderId="0" xfId="0" applyFont="1"/>
    <xf numFmtId="0" fontId="3" fillId="0" borderId="0" xfId="0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right" vertical="center" wrapText="1"/>
    </xf>
    <xf numFmtId="164" fontId="14" fillId="0" borderId="0" xfId="0" applyNumberFormat="1" applyFont="1" applyFill="1"/>
    <xf numFmtId="0" fontId="14" fillId="2" borderId="0" xfId="0" applyFont="1" applyFill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14" fillId="2" borderId="0" xfId="0" applyFont="1" applyFill="1" applyBorder="1"/>
    <xf numFmtId="0" fontId="14" fillId="2" borderId="0" xfId="0" applyFont="1" applyFill="1"/>
    <xf numFmtId="169" fontId="13" fillId="2" borderId="0" xfId="1" applyNumberFormat="1" applyFont="1" applyFill="1"/>
    <xf numFmtId="169" fontId="13" fillId="2" borderId="0" xfId="0" applyNumberFormat="1" applyFont="1" applyFill="1"/>
    <xf numFmtId="170" fontId="14" fillId="0" borderId="0" xfId="0" applyNumberFormat="1" applyFont="1" applyBorder="1" applyAlignment="1">
      <alignment horizontal="right"/>
    </xf>
    <xf numFmtId="2" fontId="14" fillId="2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indent="2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41" fontId="8" fillId="0" borderId="0" xfId="0" applyNumberFormat="1" applyFont="1" applyFill="1" applyAlignment="1">
      <alignment horizontal="right" wrapText="1" indent="1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 indent="1"/>
    </xf>
    <xf numFmtId="41" fontId="7" fillId="0" borderId="0" xfId="0" applyNumberFormat="1" applyFont="1" applyFill="1" applyAlignment="1">
      <alignment horizontal="right" wrapText="1" indent="1"/>
    </xf>
    <xf numFmtId="0" fontId="19" fillId="0" borderId="0" xfId="0" applyFont="1" applyFill="1"/>
    <xf numFmtId="0" fontId="11" fillId="0" borderId="9" xfId="0" applyFont="1" applyFill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20" fillId="0" borderId="0" xfId="0" applyFont="1" applyAlignment="1">
      <alignment horizontal="center" wrapText="1"/>
    </xf>
    <xf numFmtId="10" fontId="13" fillId="0" borderId="0" xfId="2" applyNumberFormat="1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2" borderId="1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"/>
  <sheetViews>
    <sheetView showGridLines="0" tabSelected="1" workbookViewId="0">
      <selection activeCell="E10" sqref="E10"/>
    </sheetView>
  </sheetViews>
  <sheetFormatPr baseColWidth="10" defaultRowHeight="16.5"/>
  <cols>
    <col min="1" max="1" width="11.42578125" style="3"/>
    <col min="2" max="2" width="36" style="3" bestFit="1" customWidth="1"/>
    <col min="3" max="3" width="11.42578125" style="3"/>
    <col min="4" max="4" width="12.28515625" style="3" customWidth="1"/>
    <col min="5" max="5" width="11.42578125" style="3"/>
    <col min="6" max="6" width="12" style="3" customWidth="1"/>
    <col min="7" max="16384" width="11.42578125" style="3"/>
  </cols>
  <sheetData>
    <row r="2" spans="2:6">
      <c r="B2" s="93" t="s">
        <v>33</v>
      </c>
      <c r="C2" s="93"/>
      <c r="D2" s="93"/>
      <c r="E2" s="93"/>
      <c r="F2" s="93"/>
    </row>
    <row r="3" spans="2:6" ht="16.5" customHeight="1">
      <c r="B3" s="94"/>
      <c r="C3" s="94"/>
      <c r="D3" s="94"/>
      <c r="E3" s="94"/>
      <c r="F3" s="94"/>
    </row>
    <row r="4" spans="2:6" ht="29.25" customHeight="1">
      <c r="B4" s="95"/>
      <c r="C4" s="95"/>
      <c r="D4" s="95"/>
      <c r="E4" s="95"/>
      <c r="F4" s="95"/>
    </row>
    <row r="5" spans="2:6">
      <c r="B5" s="89" t="s">
        <v>4</v>
      </c>
      <c r="C5" s="91">
        <v>2001</v>
      </c>
      <c r="D5" s="92"/>
      <c r="E5" s="91">
        <v>2011</v>
      </c>
      <c r="F5" s="92"/>
    </row>
    <row r="6" spans="2:6">
      <c r="B6" s="90"/>
      <c r="C6" s="21" t="s">
        <v>26</v>
      </c>
      <c r="D6" s="21" t="s">
        <v>27</v>
      </c>
      <c r="E6" s="21" t="s">
        <v>26</v>
      </c>
      <c r="F6" s="21" t="s">
        <v>27</v>
      </c>
    </row>
    <row r="7" spans="2:6">
      <c r="B7" s="52" t="s">
        <v>35</v>
      </c>
      <c r="C7" s="49">
        <v>23054210</v>
      </c>
      <c r="D7" s="49"/>
      <c r="E7" s="49">
        <v>27227930</v>
      </c>
      <c r="F7" s="49"/>
    </row>
    <row r="8" spans="2:6">
      <c r="B8" s="53" t="s">
        <v>36</v>
      </c>
      <c r="C8" s="22">
        <v>715268</v>
      </c>
      <c r="D8" s="23"/>
      <c r="E8" s="22">
        <v>828592</v>
      </c>
      <c r="F8" s="23"/>
    </row>
    <row r="9" spans="2:6">
      <c r="B9" s="54" t="s">
        <v>5</v>
      </c>
      <c r="C9" s="50">
        <v>7833</v>
      </c>
      <c r="D9" s="69"/>
      <c r="E9" s="51">
        <v>9441</v>
      </c>
      <c r="F9" s="69"/>
    </row>
    <row r="10" spans="2:6">
      <c r="B10" s="47" t="s">
        <v>38</v>
      </c>
      <c r="C10" s="47"/>
      <c r="D10" s="47"/>
      <c r="E10" s="48"/>
      <c r="F10" s="48"/>
    </row>
  </sheetData>
  <mergeCells count="4">
    <mergeCell ref="B5:B6"/>
    <mergeCell ref="C5:D5"/>
    <mergeCell ref="E5:F5"/>
    <mergeCell ref="B2:F4"/>
  </mergeCells>
  <pageMargins left="0.7" right="0.7" top="0.75" bottom="0.75" header="0.3" footer="0.3"/>
  <pageSetup orientation="portrait" horizontalDpi="1200" verticalDpi="12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showGridLines="0" zoomScaleNormal="100" workbookViewId="0">
      <selection activeCell="C34" sqref="C34"/>
    </sheetView>
  </sheetViews>
  <sheetFormatPr baseColWidth="10" defaultRowHeight="16.5"/>
  <cols>
    <col min="1" max="1" width="11.42578125" style="3"/>
    <col min="2" max="2" width="32.7109375" style="3" customWidth="1"/>
    <col min="3" max="3" width="11.140625" style="3" customWidth="1"/>
    <col min="4" max="4" width="13.140625" style="3" customWidth="1"/>
    <col min="5" max="5" width="14.42578125" style="3" customWidth="1"/>
    <col min="6" max="7" width="13.140625" style="3" customWidth="1"/>
    <col min="8" max="8" width="32" style="3" customWidth="1"/>
    <col min="9" max="9" width="14.42578125" style="3" customWidth="1"/>
    <col min="10" max="10" width="18" style="3" customWidth="1"/>
    <col min="11" max="16384" width="11.42578125" style="3"/>
  </cols>
  <sheetData>
    <row r="1" spans="2:10">
      <c r="B1" s="20"/>
      <c r="C1" s="20"/>
      <c r="D1" s="20"/>
      <c r="E1" s="20"/>
      <c r="H1" s="20"/>
      <c r="I1" s="20"/>
      <c r="J1" s="20"/>
    </row>
    <row r="2" spans="2:10" ht="69" customHeight="1">
      <c r="B2" s="96" t="s">
        <v>34</v>
      </c>
      <c r="C2" s="96"/>
      <c r="D2" s="96"/>
      <c r="E2" s="96"/>
      <c r="H2" s="97" t="s">
        <v>29</v>
      </c>
      <c r="I2" s="97"/>
      <c r="J2" s="97"/>
    </row>
    <row r="3" spans="2:10" ht="29.25" customHeight="1">
      <c r="B3" s="55" t="s">
        <v>4</v>
      </c>
      <c r="C3" s="56" t="s">
        <v>0</v>
      </c>
      <c r="D3" s="56" t="s">
        <v>3</v>
      </c>
      <c r="E3" s="57" t="s">
        <v>2</v>
      </c>
      <c r="F3" s="61" t="s">
        <v>39</v>
      </c>
      <c r="H3" s="29" t="s">
        <v>4</v>
      </c>
      <c r="I3" s="24" t="s">
        <v>3</v>
      </c>
      <c r="J3" s="25" t="s">
        <v>2</v>
      </c>
    </row>
    <row r="4" spans="2:10" ht="15" customHeight="1">
      <c r="B4" s="58" t="s">
        <v>35</v>
      </c>
      <c r="C4" s="59">
        <v>27227930</v>
      </c>
      <c r="D4" s="59">
        <v>13549752</v>
      </c>
      <c r="E4" s="59">
        <v>13678178</v>
      </c>
      <c r="F4" s="46"/>
      <c r="G4" s="27"/>
      <c r="H4" s="63" t="s">
        <v>35</v>
      </c>
      <c r="I4" s="70"/>
      <c r="J4" s="70"/>
    </row>
    <row r="5" spans="2:10" ht="15" customHeight="1">
      <c r="B5" s="60" t="s">
        <v>36</v>
      </c>
      <c r="C5" s="9">
        <v>828592</v>
      </c>
      <c r="D5" s="9">
        <v>412337</v>
      </c>
      <c r="E5" s="9">
        <v>416255</v>
      </c>
      <c r="F5" s="46"/>
      <c r="H5" s="64" t="s">
        <v>36</v>
      </c>
      <c r="I5" s="28"/>
      <c r="J5" s="28"/>
    </row>
    <row r="6" spans="2:10" ht="15" customHeight="1">
      <c r="B6" s="8" t="s">
        <v>5</v>
      </c>
      <c r="C6" s="7">
        <v>9441</v>
      </c>
      <c r="D6" s="7">
        <v>4844</v>
      </c>
      <c r="E6" s="7">
        <v>4597</v>
      </c>
      <c r="F6" s="46"/>
      <c r="H6" s="54" t="s">
        <v>37</v>
      </c>
      <c r="I6" s="62"/>
      <c r="J6" s="62"/>
    </row>
    <row r="7" spans="2:10" ht="15" customHeight="1">
      <c r="B7" s="17" t="s">
        <v>28</v>
      </c>
      <c r="C7" s="2"/>
      <c r="D7" s="11"/>
      <c r="E7" s="12"/>
      <c r="G7" s="46"/>
      <c r="H7" s="47" t="s">
        <v>38</v>
      </c>
      <c r="I7" s="47"/>
      <c r="J7" s="47"/>
    </row>
    <row r="8" spans="2:10" ht="15" customHeight="1">
      <c r="B8" s="1"/>
      <c r="C8" s="10"/>
      <c r="D8" s="11"/>
      <c r="E8" s="12"/>
      <c r="G8" s="46"/>
    </row>
    <row r="9" spans="2:10" ht="15" customHeight="1">
      <c r="B9" s="1"/>
      <c r="C9" s="13"/>
      <c r="D9" s="88"/>
      <c r="E9" s="88"/>
      <c r="G9" s="46"/>
    </row>
    <row r="10" spans="2:10" ht="15" customHeight="1">
      <c r="B10" s="1"/>
      <c r="C10" s="14"/>
      <c r="D10" s="11"/>
      <c r="E10" s="12"/>
      <c r="G10" s="46"/>
    </row>
    <row r="11" spans="2:10" ht="15" customHeight="1">
      <c r="B11" s="5"/>
      <c r="C11" s="5"/>
      <c r="D11" s="5"/>
      <c r="E11" s="5"/>
      <c r="G11" s="46"/>
    </row>
    <row r="12" spans="2:10" ht="15" customHeight="1">
      <c r="G12" s="46"/>
    </row>
    <row r="13" spans="2:10" ht="15" customHeight="1">
      <c r="F13" s="5"/>
      <c r="G13" s="46"/>
    </row>
    <row r="14" spans="2:10" ht="15" customHeight="1">
      <c r="G14" s="46"/>
    </row>
    <row r="15" spans="2:10" ht="15" customHeight="1"/>
    <row r="16" spans="2:10" ht="15" customHeight="1"/>
    <row r="17" spans="7:7" ht="15" customHeight="1"/>
    <row r="18" spans="7:7" ht="15" customHeight="1"/>
    <row r="19" spans="7:7" ht="15" customHeight="1"/>
    <row r="20" spans="7:7" ht="15" customHeight="1"/>
    <row r="21" spans="7:7" ht="15" customHeight="1">
      <c r="G21" s="5"/>
    </row>
    <row r="22" spans="7:7" ht="15" customHeight="1"/>
    <row r="23" spans="7:7" ht="15" customHeight="1"/>
    <row r="24" spans="7:7" ht="15" customHeight="1"/>
    <row r="25" spans="7:7" ht="15" customHeight="1"/>
    <row r="26" spans="7:7" ht="15" customHeight="1"/>
    <row r="27" spans="7:7" ht="15" customHeight="1"/>
    <row r="28" spans="7:7" ht="15" customHeight="1"/>
    <row r="29" spans="7:7" ht="15" customHeight="1"/>
    <row r="30" spans="7:7" ht="15" customHeight="1"/>
    <row r="31" spans="7:7" ht="15" customHeight="1"/>
    <row r="32" spans="7:7" ht="15" customHeight="1"/>
    <row r="33" ht="15" customHeight="1"/>
    <row r="34" ht="15" customHeight="1"/>
    <row r="35" ht="15" customHeight="1"/>
  </sheetData>
  <mergeCells count="2">
    <mergeCell ref="B2:E2"/>
    <mergeCell ref="H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N112"/>
  <sheetViews>
    <sheetView zoomScaleNormal="100" workbookViewId="0">
      <selection activeCell="D33" sqref="D33"/>
    </sheetView>
  </sheetViews>
  <sheetFormatPr baseColWidth="10" defaultRowHeight="16.5"/>
  <cols>
    <col min="1" max="1" width="11.42578125" style="4"/>
    <col min="2" max="2" width="30.85546875" style="4" bestFit="1" customWidth="1"/>
    <col min="3" max="3" width="13.85546875" style="4" customWidth="1"/>
    <col min="4" max="20" width="11.42578125" style="4"/>
    <col min="21" max="21" width="11.42578125" style="6"/>
    <col min="22" max="22" width="30.85546875" style="4" bestFit="1" customWidth="1"/>
    <col min="23" max="16384" width="11.42578125" style="4"/>
  </cols>
  <sheetData>
    <row r="2" spans="2:40" ht="51" customHeight="1">
      <c r="B2" s="102" t="s">
        <v>43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30"/>
      <c r="V2" s="102" t="s">
        <v>31</v>
      </c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</row>
    <row r="3" spans="2:40">
      <c r="B3" s="98" t="s">
        <v>41</v>
      </c>
      <c r="C3" s="100" t="s">
        <v>25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30"/>
      <c r="V3" s="98" t="s">
        <v>6</v>
      </c>
      <c r="W3" s="100" t="s">
        <v>25</v>
      </c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</row>
    <row r="4" spans="2:40">
      <c r="B4" s="99"/>
      <c r="C4" s="31" t="s">
        <v>0</v>
      </c>
      <c r="D4" s="32" t="s">
        <v>7</v>
      </c>
      <c r="E4" s="33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33" t="s">
        <v>15</v>
      </c>
      <c r="M4" s="33" t="s">
        <v>16</v>
      </c>
      <c r="N4" s="33" t="s">
        <v>17</v>
      </c>
      <c r="O4" s="33" t="s">
        <v>32</v>
      </c>
      <c r="P4" s="33" t="s">
        <v>18</v>
      </c>
      <c r="Q4" s="33" t="s">
        <v>19</v>
      </c>
      <c r="R4" s="33" t="s">
        <v>20</v>
      </c>
      <c r="S4" s="33" t="s">
        <v>21</v>
      </c>
      <c r="T4" s="34" t="s">
        <v>22</v>
      </c>
      <c r="U4" s="30"/>
      <c r="V4" s="99"/>
      <c r="W4" s="32" t="s">
        <v>7</v>
      </c>
      <c r="X4" s="33" t="s">
        <v>8</v>
      </c>
      <c r="Y4" s="33" t="s">
        <v>9</v>
      </c>
      <c r="Z4" s="33" t="s">
        <v>10</v>
      </c>
      <c r="AA4" s="33" t="s">
        <v>11</v>
      </c>
      <c r="AB4" s="33" t="s">
        <v>12</v>
      </c>
      <c r="AC4" s="33" t="s">
        <v>13</v>
      </c>
      <c r="AD4" s="33" t="s">
        <v>14</v>
      </c>
      <c r="AE4" s="33" t="s">
        <v>15</v>
      </c>
      <c r="AF4" s="33" t="s">
        <v>16</v>
      </c>
      <c r="AG4" s="33" t="s">
        <v>17</v>
      </c>
      <c r="AH4" s="33" t="s">
        <v>32</v>
      </c>
      <c r="AI4" s="33" t="s">
        <v>18</v>
      </c>
      <c r="AJ4" s="33" t="s">
        <v>19</v>
      </c>
      <c r="AK4" s="33" t="s">
        <v>20</v>
      </c>
      <c r="AL4" s="33" t="s">
        <v>21</v>
      </c>
      <c r="AM4" s="34" t="s">
        <v>22</v>
      </c>
    </row>
    <row r="5" spans="2:40">
      <c r="B5" s="26" t="s">
        <v>35</v>
      </c>
      <c r="C5" s="65">
        <v>27227930</v>
      </c>
      <c r="D5" s="30">
        <v>2437631</v>
      </c>
      <c r="E5" s="38">
        <v>2402364</v>
      </c>
      <c r="F5" s="38">
        <v>2516779</v>
      </c>
      <c r="G5" s="38">
        <v>2641320</v>
      </c>
      <c r="H5" s="38">
        <v>2560649</v>
      </c>
      <c r="I5" s="38">
        <v>2344332</v>
      </c>
      <c r="J5" s="38">
        <v>2219741</v>
      </c>
      <c r="K5" s="38">
        <v>1905253</v>
      </c>
      <c r="L5" s="38">
        <v>1755490</v>
      </c>
      <c r="M5" s="38">
        <v>1528781</v>
      </c>
      <c r="N5" s="38">
        <v>1337934</v>
      </c>
      <c r="O5" s="38">
        <v>1108799</v>
      </c>
      <c r="P5" s="38">
        <v>848358</v>
      </c>
      <c r="Q5" s="38">
        <v>568688</v>
      </c>
      <c r="R5" s="38">
        <v>410455</v>
      </c>
      <c r="S5" s="38">
        <v>292992</v>
      </c>
      <c r="T5" s="38">
        <v>348364</v>
      </c>
      <c r="U5" s="30"/>
      <c r="V5" s="26"/>
      <c r="W5" s="26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</row>
    <row r="6" spans="2:40">
      <c r="B6" s="36" t="s">
        <v>36</v>
      </c>
      <c r="C6" s="37">
        <v>828592</v>
      </c>
      <c r="D6" s="37">
        <v>69435</v>
      </c>
      <c r="E6" s="37">
        <v>70202</v>
      </c>
      <c r="F6" s="37">
        <v>75327</v>
      </c>
      <c r="G6" s="37">
        <v>81449</v>
      </c>
      <c r="H6" s="37">
        <v>81399</v>
      </c>
      <c r="I6" s="37">
        <v>71762</v>
      </c>
      <c r="J6" s="37">
        <v>64979</v>
      </c>
      <c r="K6" s="37">
        <v>56679</v>
      </c>
      <c r="L6" s="37">
        <v>53707</v>
      </c>
      <c r="M6" s="37">
        <v>47610</v>
      </c>
      <c r="N6" s="37">
        <v>40915</v>
      </c>
      <c r="O6" s="37">
        <v>33258</v>
      </c>
      <c r="P6" s="37">
        <v>25536</v>
      </c>
      <c r="Q6" s="37">
        <v>18364</v>
      </c>
      <c r="R6" s="37">
        <v>13992</v>
      </c>
      <c r="S6" s="37">
        <v>10172</v>
      </c>
      <c r="T6" s="37">
        <v>13806</v>
      </c>
      <c r="U6" s="38"/>
      <c r="V6" s="36" t="s">
        <v>0</v>
      </c>
      <c r="W6" s="39">
        <v>8.3798781547492602</v>
      </c>
      <c r="X6" s="39">
        <v>8.4724448220595896</v>
      </c>
      <c r="Y6" s="39">
        <v>9.0909639484812779</v>
      </c>
      <c r="Z6" s="39">
        <v>9.8298076737405129</v>
      </c>
      <c r="AA6" s="39">
        <v>9.8237733407998142</v>
      </c>
      <c r="AB6" s="39">
        <v>8.6607160098094127</v>
      </c>
      <c r="AC6" s="39">
        <v>7.8420984030741314</v>
      </c>
      <c r="AD6" s="39">
        <v>6.8403991349180293</v>
      </c>
      <c r="AE6" s="39">
        <v>6.4817183849228579</v>
      </c>
      <c r="AF6" s="39">
        <v>5.7458918261339722</v>
      </c>
      <c r="AG6" s="39">
        <v>4.937894645374322</v>
      </c>
      <c r="AH6" s="39">
        <v>4.013796898835615</v>
      </c>
      <c r="AI6" s="39">
        <v>3.0818545194739992</v>
      </c>
      <c r="AJ6" s="39">
        <v>2.2162898024600768</v>
      </c>
      <c r="AK6" s="39">
        <v>1.6886477301253211</v>
      </c>
      <c r="AL6" s="39">
        <v>1.2276246934558865</v>
      </c>
      <c r="AM6" s="39">
        <v>1.6662000115859192</v>
      </c>
    </row>
    <row r="7" spans="2:40">
      <c r="B7" s="41" t="s">
        <v>5</v>
      </c>
      <c r="C7" s="42">
        <v>9441</v>
      </c>
      <c r="D7" s="42">
        <v>904</v>
      </c>
      <c r="E7" s="42">
        <v>886</v>
      </c>
      <c r="F7" s="42">
        <v>918</v>
      </c>
      <c r="G7" s="42">
        <v>1009</v>
      </c>
      <c r="H7" s="42">
        <v>897</v>
      </c>
      <c r="I7" s="42">
        <v>764</v>
      </c>
      <c r="J7" s="42">
        <v>803</v>
      </c>
      <c r="K7" s="42">
        <v>692</v>
      </c>
      <c r="L7" s="42">
        <v>585</v>
      </c>
      <c r="M7" s="42">
        <v>468</v>
      </c>
      <c r="N7" s="42">
        <v>396</v>
      </c>
      <c r="O7" s="42">
        <v>318</v>
      </c>
      <c r="P7" s="42">
        <v>245</v>
      </c>
      <c r="Q7" s="42">
        <v>166</v>
      </c>
      <c r="R7" s="42">
        <v>157</v>
      </c>
      <c r="S7" s="42">
        <v>91</v>
      </c>
      <c r="T7" s="43">
        <v>142</v>
      </c>
      <c r="U7" s="18"/>
      <c r="V7" s="41" t="s">
        <v>5</v>
      </c>
      <c r="W7" s="40">
        <v>9.5752568583836464</v>
      </c>
      <c r="X7" s="40">
        <v>9.384599089079547</v>
      </c>
      <c r="Y7" s="40">
        <v>9.7235462345090564</v>
      </c>
      <c r="Z7" s="40">
        <v>10.687427179324224</v>
      </c>
      <c r="AA7" s="40">
        <v>9.5011121703209405</v>
      </c>
      <c r="AB7" s="40">
        <v>8.0923630971295424</v>
      </c>
      <c r="AC7" s="40">
        <v>8.5054549306217559</v>
      </c>
      <c r="AD7" s="40">
        <v>7.3297320199131448</v>
      </c>
      <c r="AE7" s="40">
        <v>6.1963775023832222</v>
      </c>
      <c r="AF7" s="40">
        <v>4.9571020019065779</v>
      </c>
      <c r="AG7" s="40">
        <v>4.1944709246901812</v>
      </c>
      <c r="AH7" s="40">
        <v>3.3682872577057514</v>
      </c>
      <c r="AI7" s="40">
        <v>2.5950640821946829</v>
      </c>
      <c r="AJ7" s="40">
        <v>1.7582883169155812</v>
      </c>
      <c r="AK7" s="40">
        <v>1.6629594322635315</v>
      </c>
      <c r="AL7" s="40">
        <v>0.96388094481516784</v>
      </c>
      <c r="AM7" s="40">
        <v>1.5040779578434489</v>
      </c>
    </row>
    <row r="8" spans="2:40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  <c r="U8" s="18"/>
      <c r="V8" s="41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</row>
    <row r="9" spans="2:40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3"/>
      <c r="U9" s="18"/>
      <c r="V9" s="41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</row>
    <row r="10" spans="2:40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U10" s="18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2" spans="2:40">
      <c r="AN12" s="15"/>
    </row>
    <row r="13" spans="2:40">
      <c r="B13" s="102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V13" s="103" t="s">
        <v>30</v>
      </c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5"/>
    </row>
    <row r="14" spans="2:40">
      <c r="B14" s="98" t="s">
        <v>40</v>
      </c>
      <c r="C14" s="100" t="s">
        <v>62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V14" s="98" t="s">
        <v>23</v>
      </c>
      <c r="W14" s="100" t="s">
        <v>25</v>
      </c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5"/>
    </row>
    <row r="15" spans="2:40">
      <c r="B15" s="99"/>
      <c r="C15" s="31" t="s">
        <v>0</v>
      </c>
      <c r="D15" s="32" t="s">
        <v>7</v>
      </c>
      <c r="E15" s="33" t="s">
        <v>8</v>
      </c>
      <c r="F15" s="33" t="s">
        <v>9</v>
      </c>
      <c r="G15" s="33" t="s">
        <v>10</v>
      </c>
      <c r="H15" s="33" t="s">
        <v>11</v>
      </c>
      <c r="I15" s="33" t="s">
        <v>12</v>
      </c>
      <c r="J15" s="33" t="s">
        <v>13</v>
      </c>
      <c r="K15" s="33" t="s">
        <v>14</v>
      </c>
      <c r="L15" s="33" t="s">
        <v>15</v>
      </c>
      <c r="M15" s="33" t="s">
        <v>16</v>
      </c>
      <c r="N15" s="33" t="s">
        <v>17</v>
      </c>
      <c r="O15" s="33" t="s">
        <v>32</v>
      </c>
      <c r="P15" s="33" t="s">
        <v>18</v>
      </c>
      <c r="Q15" s="33" t="s">
        <v>19</v>
      </c>
      <c r="R15" s="33" t="s">
        <v>20</v>
      </c>
      <c r="S15" s="33" t="s">
        <v>21</v>
      </c>
      <c r="T15" s="34" t="s">
        <v>22</v>
      </c>
      <c r="U15" s="30"/>
      <c r="V15" s="99"/>
      <c r="W15" s="32" t="s">
        <v>7</v>
      </c>
      <c r="X15" s="33" t="s">
        <v>8</v>
      </c>
      <c r="Y15" s="33" t="s">
        <v>9</v>
      </c>
      <c r="Z15" s="33" t="s">
        <v>10</v>
      </c>
      <c r="AA15" s="33" t="s">
        <v>11</v>
      </c>
      <c r="AB15" s="33" t="s">
        <v>12</v>
      </c>
      <c r="AC15" s="33" t="s">
        <v>13</v>
      </c>
      <c r="AD15" s="33" t="s">
        <v>14</v>
      </c>
      <c r="AE15" s="33" t="s">
        <v>15</v>
      </c>
      <c r="AF15" s="33" t="s">
        <v>16</v>
      </c>
      <c r="AG15" s="33" t="s">
        <v>17</v>
      </c>
      <c r="AH15" s="33" t="s">
        <v>32</v>
      </c>
      <c r="AI15" s="33" t="s">
        <v>18</v>
      </c>
      <c r="AJ15" s="33" t="s">
        <v>19</v>
      </c>
      <c r="AK15" s="33" t="s">
        <v>20</v>
      </c>
      <c r="AL15" s="33" t="s">
        <v>21</v>
      </c>
      <c r="AM15" s="34" t="s">
        <v>22</v>
      </c>
      <c r="AN15" s="15"/>
    </row>
    <row r="16" spans="2:40">
      <c r="B16" s="30" t="s">
        <v>35</v>
      </c>
      <c r="C16" s="66">
        <v>13549752</v>
      </c>
      <c r="D16" s="66">
        <v>1254208</v>
      </c>
      <c r="E16" s="66">
        <v>1236217</v>
      </c>
      <c r="F16" s="66">
        <v>1298191</v>
      </c>
      <c r="G16" s="66">
        <v>1336159</v>
      </c>
      <c r="H16" s="66">
        <v>1280125</v>
      </c>
      <c r="I16" s="66">
        <v>1159400</v>
      </c>
      <c r="J16" s="66">
        <v>1105617</v>
      </c>
      <c r="K16" s="66">
        <v>942311</v>
      </c>
      <c r="L16" s="66">
        <v>873509</v>
      </c>
      <c r="M16" s="66">
        <v>747704</v>
      </c>
      <c r="N16" s="66">
        <v>651255</v>
      </c>
      <c r="O16" s="66">
        <v>530935</v>
      </c>
      <c r="P16" s="66">
        <v>407656</v>
      </c>
      <c r="Q16" s="66">
        <v>267691</v>
      </c>
      <c r="R16" s="66">
        <v>189285</v>
      </c>
      <c r="S16" s="66">
        <v>130126</v>
      </c>
      <c r="T16" s="66">
        <v>139363</v>
      </c>
      <c r="U16" s="30"/>
      <c r="V16" s="30" t="s">
        <v>24</v>
      </c>
      <c r="W16" s="26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15"/>
    </row>
    <row r="17" spans="2:40">
      <c r="B17" s="45" t="s">
        <v>36</v>
      </c>
      <c r="C17" s="37">
        <v>412337</v>
      </c>
      <c r="D17" s="37">
        <v>35775</v>
      </c>
      <c r="E17" s="37">
        <v>36026</v>
      </c>
      <c r="F17" s="37">
        <v>38949</v>
      </c>
      <c r="G17" s="37">
        <v>41278</v>
      </c>
      <c r="H17" s="37">
        <v>40786</v>
      </c>
      <c r="I17" s="37">
        <v>35614</v>
      </c>
      <c r="J17" s="37">
        <v>32399</v>
      </c>
      <c r="K17" s="37">
        <v>27642</v>
      </c>
      <c r="L17" s="37">
        <v>26415</v>
      </c>
      <c r="M17" s="37">
        <v>22981</v>
      </c>
      <c r="N17" s="37">
        <v>20057</v>
      </c>
      <c r="O17" s="37">
        <v>16065</v>
      </c>
      <c r="P17" s="37">
        <v>12504</v>
      </c>
      <c r="Q17" s="37">
        <v>8660</v>
      </c>
      <c r="R17" s="37">
        <v>6670</v>
      </c>
      <c r="S17" s="37">
        <v>4696</v>
      </c>
      <c r="T17" s="37">
        <v>2060</v>
      </c>
      <c r="U17" s="30"/>
      <c r="V17" s="44" t="s">
        <v>1</v>
      </c>
      <c r="W17" s="39">
        <v>8.6761556687854835</v>
      </c>
      <c r="X17" s="39">
        <v>8.7370282075098764</v>
      </c>
      <c r="Y17" s="39">
        <v>9.445914385563265</v>
      </c>
      <c r="Z17" s="39">
        <v>10.010743639304744</v>
      </c>
      <c r="AA17" s="39">
        <v>9.8914237626019492</v>
      </c>
      <c r="AB17" s="39">
        <v>8.6371099367750173</v>
      </c>
      <c r="AC17" s="39">
        <v>7.8574078969386685</v>
      </c>
      <c r="AD17" s="39">
        <v>6.7037399020703941</v>
      </c>
      <c r="AE17" s="39">
        <v>6.4061677705372064</v>
      </c>
      <c r="AF17" s="39">
        <v>5.5733538343636395</v>
      </c>
      <c r="AG17" s="39">
        <v>4.8642251362356514</v>
      </c>
      <c r="AH17" s="39">
        <v>3.8960849984357457</v>
      </c>
      <c r="AI17" s="39">
        <v>3.0324710127880836</v>
      </c>
      <c r="AJ17" s="39">
        <v>2.1002238460288551</v>
      </c>
      <c r="AK17" s="39">
        <v>1.6176088975764971</v>
      </c>
      <c r="AL17" s="39">
        <v>1.1388742703177257</v>
      </c>
      <c r="AM17" s="39">
        <v>0.49959135367430035</v>
      </c>
      <c r="AN17" s="15"/>
    </row>
    <row r="18" spans="2:40">
      <c r="B18" s="41" t="s">
        <v>5</v>
      </c>
      <c r="C18" s="42">
        <v>4844</v>
      </c>
      <c r="D18" s="42">
        <v>451</v>
      </c>
      <c r="E18" s="42">
        <v>430</v>
      </c>
      <c r="F18" s="42">
        <v>488</v>
      </c>
      <c r="G18" s="42">
        <v>532</v>
      </c>
      <c r="H18" s="42">
        <v>493</v>
      </c>
      <c r="I18" s="42">
        <v>397</v>
      </c>
      <c r="J18" s="42">
        <v>420</v>
      </c>
      <c r="K18" s="42">
        <v>335</v>
      </c>
      <c r="L18" s="42">
        <v>301</v>
      </c>
      <c r="M18" s="42">
        <v>255</v>
      </c>
      <c r="N18" s="42">
        <v>208</v>
      </c>
      <c r="O18" s="42">
        <v>149</v>
      </c>
      <c r="P18" s="42">
        <v>131</v>
      </c>
      <c r="Q18" s="42">
        <v>84</v>
      </c>
      <c r="R18" s="42">
        <v>81</v>
      </c>
      <c r="S18" s="42">
        <v>37</v>
      </c>
      <c r="T18" s="43">
        <v>52</v>
      </c>
      <c r="U18" s="18"/>
      <c r="V18" s="41" t="s">
        <v>5</v>
      </c>
      <c r="W18" s="40">
        <v>9.3104872006606101</v>
      </c>
      <c r="X18" s="40">
        <v>8.8769611890999176</v>
      </c>
      <c r="Y18" s="40">
        <v>10.074318744838976</v>
      </c>
      <c r="Z18" s="40">
        <v>10.982658959537572</v>
      </c>
      <c r="AA18" s="40">
        <v>10.177539223781999</v>
      </c>
      <c r="AB18" s="40">
        <v>8.1957060280759713</v>
      </c>
      <c r="AC18" s="40">
        <v>8.6705202312138727</v>
      </c>
      <c r="AD18" s="40">
        <v>6.9157720891824939</v>
      </c>
      <c r="AE18" s="40">
        <v>6.2138728323699421</v>
      </c>
      <c r="AF18" s="40">
        <v>5.2642444260941366</v>
      </c>
      <c r="AG18" s="40">
        <v>4.2939719240297274</v>
      </c>
      <c r="AH18" s="40">
        <v>3.0759702725020643</v>
      </c>
      <c r="AI18" s="40">
        <v>2.704376548307184</v>
      </c>
      <c r="AJ18" s="40">
        <v>1.7341040462427744</v>
      </c>
      <c r="AK18" s="40">
        <v>1.6721717588769613</v>
      </c>
      <c r="AL18" s="40">
        <v>0.76383154417836496</v>
      </c>
      <c r="AM18" s="40">
        <v>1.0734929810074318</v>
      </c>
      <c r="AN18" s="15"/>
    </row>
    <row r="19" spans="2:40">
      <c r="B19" s="103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V19" s="103" t="s">
        <v>30</v>
      </c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5"/>
    </row>
    <row r="20" spans="2:40">
      <c r="B20" s="98" t="s">
        <v>42</v>
      </c>
      <c r="C20" s="100" t="s">
        <v>63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V20" s="98" t="s">
        <v>6</v>
      </c>
      <c r="W20" s="100" t="s">
        <v>25</v>
      </c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5"/>
    </row>
    <row r="21" spans="2:40">
      <c r="B21" s="99"/>
      <c r="C21" s="31" t="s">
        <v>0</v>
      </c>
      <c r="D21" s="32" t="s">
        <v>7</v>
      </c>
      <c r="E21" s="33" t="s">
        <v>8</v>
      </c>
      <c r="F21" s="33" t="s">
        <v>9</v>
      </c>
      <c r="G21" s="33" t="s">
        <v>10</v>
      </c>
      <c r="H21" s="33" t="s">
        <v>11</v>
      </c>
      <c r="I21" s="33" t="s">
        <v>12</v>
      </c>
      <c r="J21" s="33" t="s">
        <v>13</v>
      </c>
      <c r="K21" s="33" t="s">
        <v>14</v>
      </c>
      <c r="L21" s="33" t="s">
        <v>15</v>
      </c>
      <c r="M21" s="33" t="s">
        <v>16</v>
      </c>
      <c r="N21" s="33" t="s">
        <v>17</v>
      </c>
      <c r="O21" s="33" t="s">
        <v>32</v>
      </c>
      <c r="P21" s="33" t="s">
        <v>18</v>
      </c>
      <c r="Q21" s="33" t="s">
        <v>19</v>
      </c>
      <c r="R21" s="33" t="s">
        <v>20</v>
      </c>
      <c r="S21" s="33" t="s">
        <v>21</v>
      </c>
      <c r="T21" s="34" t="s">
        <v>22</v>
      </c>
      <c r="V21" s="99"/>
      <c r="W21" s="32" t="s">
        <v>7</v>
      </c>
      <c r="X21" s="33" t="s">
        <v>8</v>
      </c>
      <c r="Y21" s="33" t="s">
        <v>9</v>
      </c>
      <c r="Z21" s="33" t="s">
        <v>10</v>
      </c>
      <c r="AA21" s="33" t="s">
        <v>11</v>
      </c>
      <c r="AB21" s="33" t="s">
        <v>12</v>
      </c>
      <c r="AC21" s="33" t="s">
        <v>13</v>
      </c>
      <c r="AD21" s="33" t="s">
        <v>14</v>
      </c>
      <c r="AE21" s="33" t="s">
        <v>15</v>
      </c>
      <c r="AF21" s="33" t="s">
        <v>16</v>
      </c>
      <c r="AG21" s="33" t="s">
        <v>17</v>
      </c>
      <c r="AH21" s="33" t="s">
        <v>32</v>
      </c>
      <c r="AI21" s="33" t="s">
        <v>18</v>
      </c>
      <c r="AJ21" s="33" t="s">
        <v>19</v>
      </c>
      <c r="AK21" s="33" t="s">
        <v>20</v>
      </c>
      <c r="AL21" s="33" t="s">
        <v>21</v>
      </c>
      <c r="AM21" s="34" t="s">
        <v>22</v>
      </c>
      <c r="AN21" s="15"/>
    </row>
    <row r="22" spans="2:40">
      <c r="B22" s="30" t="s">
        <v>35</v>
      </c>
      <c r="C22" s="65">
        <v>13678178</v>
      </c>
      <c r="D22" s="30">
        <v>1183423</v>
      </c>
      <c r="E22" s="38">
        <v>1166147</v>
      </c>
      <c r="F22" s="38">
        <v>1218588</v>
      </c>
      <c r="G22" s="38">
        <v>1305161</v>
      </c>
      <c r="H22" s="38">
        <v>1280524</v>
      </c>
      <c r="I22" s="38">
        <v>1184932</v>
      </c>
      <c r="J22" s="38">
        <v>1114124</v>
      </c>
      <c r="K22" s="38">
        <v>962942</v>
      </c>
      <c r="L22" s="38">
        <v>881981</v>
      </c>
      <c r="M22" s="38">
        <v>781077</v>
      </c>
      <c r="N22" s="38">
        <v>686679</v>
      </c>
      <c r="O22" s="38">
        <v>577864</v>
      </c>
      <c r="P22" s="38">
        <v>440702</v>
      </c>
      <c r="Q22" s="38">
        <v>300997</v>
      </c>
      <c r="R22" s="38">
        <v>221170</v>
      </c>
      <c r="S22" s="38">
        <v>162866</v>
      </c>
      <c r="T22" s="38">
        <v>209001</v>
      </c>
      <c r="V22" s="30" t="s">
        <v>24</v>
      </c>
      <c r="W22" s="26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15"/>
    </row>
    <row r="23" spans="2:40">
      <c r="B23" s="45" t="s">
        <v>36</v>
      </c>
      <c r="C23" s="37">
        <v>416255</v>
      </c>
      <c r="D23" s="37">
        <v>33660</v>
      </c>
      <c r="E23" s="37">
        <v>34176</v>
      </c>
      <c r="F23" s="37">
        <v>36378</v>
      </c>
      <c r="G23" s="37">
        <v>40171</v>
      </c>
      <c r="H23" s="37">
        <v>40613</v>
      </c>
      <c r="I23" s="37">
        <v>36148</v>
      </c>
      <c r="J23" s="37">
        <v>32580</v>
      </c>
      <c r="K23" s="37">
        <v>29037</v>
      </c>
      <c r="L23" s="37">
        <v>27292</v>
      </c>
      <c r="M23" s="37">
        <v>24629</v>
      </c>
      <c r="N23" s="37">
        <v>20858</v>
      </c>
      <c r="O23" s="37">
        <v>17193</v>
      </c>
      <c r="P23" s="37">
        <v>13032</v>
      </c>
      <c r="Q23" s="37">
        <v>9704</v>
      </c>
      <c r="R23" s="37">
        <v>7322</v>
      </c>
      <c r="S23" s="37">
        <v>5476</v>
      </c>
      <c r="T23" s="37">
        <v>7986</v>
      </c>
      <c r="U23" s="30"/>
      <c r="V23" s="44" t="s">
        <v>2</v>
      </c>
      <c r="W23" s="39">
        <v>8.0863893526804489</v>
      </c>
      <c r="X23" s="39">
        <v>8.2103518276056739</v>
      </c>
      <c r="Y23" s="39">
        <v>8.7393544822284408</v>
      </c>
      <c r="Z23" s="39">
        <v>9.6505747678706566</v>
      </c>
      <c r="AA23" s="39">
        <v>9.7567596785624193</v>
      </c>
      <c r="AB23" s="39">
        <v>8.6840998906920035</v>
      </c>
      <c r="AC23" s="39">
        <v>7.8269330098136951</v>
      </c>
      <c r="AD23" s="39">
        <v>6.9757720627980442</v>
      </c>
      <c r="AE23" s="39">
        <v>6.5565578791846342</v>
      </c>
      <c r="AF23" s="39">
        <v>5.9168058041344844</v>
      </c>
      <c r="AG23" s="39">
        <v>5.0108707402914083</v>
      </c>
      <c r="AH23" s="39">
        <v>4.1304008360259932</v>
      </c>
      <c r="AI23" s="39">
        <v>3.1307732039254783</v>
      </c>
      <c r="AJ23" s="39">
        <v>2.331263288128671</v>
      </c>
      <c r="AK23" s="39">
        <v>1.7590179096947784</v>
      </c>
      <c r="AL23" s="39">
        <v>1.315539753276237</v>
      </c>
      <c r="AM23" s="39">
        <v>1.9185355130869299</v>
      </c>
      <c r="AN23" s="15"/>
    </row>
    <row r="24" spans="2:40">
      <c r="B24" s="41" t="s">
        <v>5</v>
      </c>
      <c r="C24" s="42">
        <v>4597</v>
      </c>
      <c r="D24" s="42">
        <v>453</v>
      </c>
      <c r="E24" s="42">
        <v>456</v>
      </c>
      <c r="F24" s="42">
        <v>430</v>
      </c>
      <c r="G24" s="42">
        <v>477</v>
      </c>
      <c r="H24" s="42">
        <v>404</v>
      </c>
      <c r="I24" s="42">
        <v>367</v>
      </c>
      <c r="J24" s="42">
        <v>383</v>
      </c>
      <c r="K24" s="42">
        <v>357</v>
      </c>
      <c r="L24" s="42">
        <v>284</v>
      </c>
      <c r="M24" s="42">
        <v>213</v>
      </c>
      <c r="N24" s="42">
        <v>188</v>
      </c>
      <c r="O24" s="42">
        <v>169</v>
      </c>
      <c r="P24" s="42">
        <v>114</v>
      </c>
      <c r="Q24" s="42">
        <v>82</v>
      </c>
      <c r="R24" s="42">
        <v>76</v>
      </c>
      <c r="S24" s="42">
        <v>54</v>
      </c>
      <c r="T24" s="43">
        <v>90</v>
      </c>
      <c r="U24" s="18"/>
      <c r="V24" s="41" t="s">
        <v>5</v>
      </c>
      <c r="W24" s="40">
        <v>9.8542527735479659</v>
      </c>
      <c r="X24" s="40">
        <v>9.9195127256906677</v>
      </c>
      <c r="Y24" s="40">
        <v>9.3539264737872525</v>
      </c>
      <c r="Z24" s="40">
        <v>10.37633239068958</v>
      </c>
      <c r="AA24" s="40">
        <v>8.7883402218838373</v>
      </c>
      <c r="AB24" s="40">
        <v>7.9834674787905149</v>
      </c>
      <c r="AC24" s="40">
        <v>8.3315205568849251</v>
      </c>
      <c r="AD24" s="40">
        <v>7.7659343049815099</v>
      </c>
      <c r="AE24" s="40">
        <v>6.1779421361757665</v>
      </c>
      <c r="AF24" s="40">
        <v>4.6334566021318251</v>
      </c>
      <c r="AG24" s="40">
        <v>4.0896236676093105</v>
      </c>
      <c r="AH24" s="40">
        <v>3.6763106373721994</v>
      </c>
      <c r="AI24" s="40">
        <v>2.4798781814226669</v>
      </c>
      <c r="AJ24" s="40">
        <v>1.783772025233848</v>
      </c>
      <c r="AK24" s="40">
        <v>1.6532521209484445</v>
      </c>
      <c r="AL24" s="40">
        <v>1.1746791385686317</v>
      </c>
      <c r="AM24" s="40">
        <v>1.9577985642810529</v>
      </c>
      <c r="AN24" s="15"/>
    </row>
    <row r="25" spans="2:40">
      <c r="B25" s="17" t="s">
        <v>28</v>
      </c>
      <c r="C25" s="19"/>
      <c r="D25" s="19"/>
      <c r="U25" s="18"/>
      <c r="V25" s="17" t="s">
        <v>28</v>
      </c>
      <c r="W25" s="19"/>
      <c r="X25" s="19"/>
      <c r="AN25" s="15"/>
    </row>
    <row r="26" spans="2:40"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2:40">
      <c r="F27" s="43">
        <f>SUM(C24:F24)</f>
        <v>5936</v>
      </c>
      <c r="G27" s="43">
        <f>G24</f>
        <v>477</v>
      </c>
      <c r="H27" s="43">
        <f t="shared" ref="H27:M27" si="0">H24</f>
        <v>404</v>
      </c>
      <c r="I27" s="43">
        <f t="shared" si="0"/>
        <v>367</v>
      </c>
      <c r="J27" s="43">
        <f t="shared" si="0"/>
        <v>383</v>
      </c>
      <c r="K27" s="43">
        <f t="shared" si="0"/>
        <v>357</v>
      </c>
      <c r="L27" s="43">
        <f t="shared" si="0"/>
        <v>284</v>
      </c>
      <c r="M27" s="43">
        <f t="shared" si="0"/>
        <v>213</v>
      </c>
      <c r="N27" s="43">
        <f>SUM(N24:T24)</f>
        <v>773</v>
      </c>
    </row>
    <row r="29" spans="2:40">
      <c r="U29" s="18"/>
      <c r="AN29" s="15"/>
    </row>
    <row r="30" spans="2:40">
      <c r="U30" s="18"/>
      <c r="AN30" s="15"/>
    </row>
    <row r="31" spans="2:40" ht="18" customHeight="1"/>
    <row r="33" spans="40:40" ht="57.75" customHeight="1"/>
    <row r="41" spans="40:40">
      <c r="AN41" s="16"/>
    </row>
    <row r="43" spans="40:40">
      <c r="AN43" s="15"/>
    </row>
    <row r="44" spans="40:40">
      <c r="AN44" s="15"/>
    </row>
    <row r="45" spans="40:40">
      <c r="AN45" s="15"/>
    </row>
    <row r="46" spans="40:40">
      <c r="AN46" s="15"/>
    </row>
    <row r="47" spans="40:40">
      <c r="AN47" s="15"/>
    </row>
    <row r="48" spans="40:40">
      <c r="AN48" s="15"/>
    </row>
    <row r="49" spans="40:40">
      <c r="AN49" s="15"/>
    </row>
    <row r="50" spans="40:40">
      <c r="AN50" s="15"/>
    </row>
    <row r="51" spans="40:40">
      <c r="AN51" s="15"/>
    </row>
    <row r="52" spans="40:40">
      <c r="AN52" s="15"/>
    </row>
    <row r="53" spans="40:40">
      <c r="AN53" s="15"/>
    </row>
    <row r="54" spans="40:40">
      <c r="AN54" s="15"/>
    </row>
    <row r="55" spans="40:40">
      <c r="AN55" s="15"/>
    </row>
    <row r="56" spans="40:40">
      <c r="AN56" s="15"/>
    </row>
    <row r="57" spans="40:40">
      <c r="AN57" s="15"/>
    </row>
    <row r="58" spans="40:40">
      <c r="AN58" s="15"/>
    </row>
    <row r="59" spans="40:40">
      <c r="AN59" s="15"/>
    </row>
    <row r="60" spans="40:40">
      <c r="AN60" s="15"/>
    </row>
    <row r="61" spans="40:40">
      <c r="AN61" s="15"/>
    </row>
    <row r="62" spans="40:40">
      <c r="AN62" s="15"/>
    </row>
    <row r="63" spans="40:40">
      <c r="AN63" s="15"/>
    </row>
    <row r="64" spans="40:40">
      <c r="AN64" s="15"/>
    </row>
    <row r="65" spans="40:40" ht="54.75" customHeight="1"/>
    <row r="69" spans="40:40" ht="15.75" customHeight="1"/>
    <row r="75" spans="40:40">
      <c r="AN75" s="15"/>
    </row>
    <row r="76" spans="40:40">
      <c r="AN76" s="15"/>
    </row>
    <row r="77" spans="40:40">
      <c r="AN77" s="15"/>
    </row>
    <row r="78" spans="40:40">
      <c r="AN78" s="15"/>
    </row>
    <row r="79" spans="40:40">
      <c r="AN79" s="15"/>
    </row>
    <row r="80" spans="40:40">
      <c r="AN80" s="15"/>
    </row>
    <row r="81" spans="40:40">
      <c r="AN81" s="15"/>
    </row>
    <row r="82" spans="40:40">
      <c r="AN82" s="15"/>
    </row>
    <row r="83" spans="40:40">
      <c r="AN83" s="15"/>
    </row>
    <row r="84" spans="40:40">
      <c r="AN84" s="15"/>
    </row>
    <row r="85" spans="40:40">
      <c r="AN85" s="15"/>
    </row>
    <row r="86" spans="40:40">
      <c r="AN86" s="15"/>
    </row>
    <row r="87" spans="40:40">
      <c r="AN87" s="15"/>
    </row>
    <row r="88" spans="40:40">
      <c r="AN88" s="15"/>
    </row>
    <row r="89" spans="40:40">
      <c r="AN89" s="15"/>
    </row>
    <row r="90" spans="40:40">
      <c r="AN90" s="15"/>
    </row>
    <row r="91" spans="40:40">
      <c r="AN91" s="15"/>
    </row>
    <row r="92" spans="40:40">
      <c r="AN92" s="15"/>
    </row>
    <row r="93" spans="40:40">
      <c r="AN93" s="15"/>
    </row>
    <row r="94" spans="40:40">
      <c r="AN94" s="15"/>
    </row>
    <row r="95" spans="40:40">
      <c r="AN95" s="15"/>
    </row>
    <row r="96" spans="40:40">
      <c r="AN96" s="15"/>
    </row>
    <row r="97" spans="3:40">
      <c r="AN97" s="15"/>
    </row>
    <row r="98" spans="3:40">
      <c r="AN98" s="15"/>
    </row>
    <row r="99" spans="3:40">
      <c r="AN99" s="15"/>
    </row>
    <row r="110" spans="3:40">
      <c r="C110" s="67">
        <f t="shared" ref="C110:T110" si="1">(-1)*C24</f>
        <v>-4597</v>
      </c>
      <c r="D110" s="67">
        <f t="shared" si="1"/>
        <v>-453</v>
      </c>
      <c r="E110" s="67">
        <f t="shared" si="1"/>
        <v>-456</v>
      </c>
      <c r="F110" s="67">
        <f>(-1)*F24</f>
        <v>-430</v>
      </c>
      <c r="G110" s="67">
        <f t="shared" si="1"/>
        <v>-477</v>
      </c>
      <c r="H110" s="67">
        <f t="shared" si="1"/>
        <v>-404</v>
      </c>
      <c r="I110" s="67">
        <f>(-1)*I24</f>
        <v>-367</v>
      </c>
      <c r="J110" s="67">
        <f t="shared" si="1"/>
        <v>-383</v>
      </c>
      <c r="K110" s="67">
        <f t="shared" si="1"/>
        <v>-357</v>
      </c>
      <c r="L110" s="67">
        <f t="shared" si="1"/>
        <v>-284</v>
      </c>
      <c r="M110" s="67">
        <f t="shared" si="1"/>
        <v>-213</v>
      </c>
      <c r="N110" s="67">
        <f t="shared" si="1"/>
        <v>-188</v>
      </c>
      <c r="O110" s="67">
        <f t="shared" si="1"/>
        <v>-169</v>
      </c>
      <c r="P110" s="67">
        <f t="shared" si="1"/>
        <v>-114</v>
      </c>
      <c r="Q110" s="67">
        <f t="shared" si="1"/>
        <v>-82</v>
      </c>
      <c r="R110" s="67">
        <f t="shared" si="1"/>
        <v>-76</v>
      </c>
      <c r="S110" s="67">
        <f t="shared" si="1"/>
        <v>-54</v>
      </c>
      <c r="T110" s="67">
        <f t="shared" si="1"/>
        <v>-90</v>
      </c>
      <c r="U110" s="18"/>
      <c r="AN110" s="15"/>
    </row>
    <row r="111" spans="3:40">
      <c r="C111" s="68">
        <f t="shared" ref="C111:T111" si="2">C22*-1</f>
        <v>-13678178</v>
      </c>
      <c r="D111" s="68">
        <f t="shared" si="2"/>
        <v>-1183423</v>
      </c>
      <c r="E111" s="68">
        <f t="shared" si="2"/>
        <v>-1166147</v>
      </c>
      <c r="F111" s="68">
        <f t="shared" si="2"/>
        <v>-1218588</v>
      </c>
      <c r="G111" s="68">
        <f t="shared" si="2"/>
        <v>-1305161</v>
      </c>
      <c r="H111" s="68">
        <f t="shared" si="2"/>
        <v>-1280524</v>
      </c>
      <c r="I111" s="68">
        <f t="shared" si="2"/>
        <v>-1184932</v>
      </c>
      <c r="J111" s="68">
        <f t="shared" si="2"/>
        <v>-1114124</v>
      </c>
      <c r="K111" s="68">
        <f t="shared" si="2"/>
        <v>-962942</v>
      </c>
      <c r="L111" s="68">
        <f t="shared" si="2"/>
        <v>-881981</v>
      </c>
      <c r="M111" s="68">
        <f t="shared" si="2"/>
        <v>-781077</v>
      </c>
      <c r="N111" s="68">
        <f t="shared" si="2"/>
        <v>-686679</v>
      </c>
      <c r="O111" s="68">
        <f t="shared" si="2"/>
        <v>-577864</v>
      </c>
      <c r="P111" s="68">
        <f t="shared" si="2"/>
        <v>-440702</v>
      </c>
      <c r="Q111" s="68">
        <f t="shared" si="2"/>
        <v>-300997</v>
      </c>
      <c r="R111" s="68">
        <f t="shared" si="2"/>
        <v>-221170</v>
      </c>
      <c r="S111" s="68">
        <f t="shared" si="2"/>
        <v>-162866</v>
      </c>
      <c r="T111" s="68">
        <f t="shared" si="2"/>
        <v>-209001</v>
      </c>
      <c r="U111" s="18"/>
      <c r="AN111" s="15"/>
    </row>
    <row r="112" spans="3:40">
      <c r="C112" s="68">
        <f t="shared" ref="C112:T112" si="3">C23*-1</f>
        <v>-416255</v>
      </c>
      <c r="D112" s="68">
        <f t="shared" si="3"/>
        <v>-33660</v>
      </c>
      <c r="E112" s="68">
        <f t="shared" si="3"/>
        <v>-34176</v>
      </c>
      <c r="F112" s="68">
        <f t="shared" si="3"/>
        <v>-36378</v>
      </c>
      <c r="G112" s="68">
        <f t="shared" si="3"/>
        <v>-40171</v>
      </c>
      <c r="H112" s="68">
        <f t="shared" si="3"/>
        <v>-40613</v>
      </c>
      <c r="I112" s="68">
        <f t="shared" si="3"/>
        <v>-36148</v>
      </c>
      <c r="J112" s="68">
        <f t="shared" si="3"/>
        <v>-32580</v>
      </c>
      <c r="K112" s="68">
        <f t="shared" si="3"/>
        <v>-29037</v>
      </c>
      <c r="L112" s="68">
        <f t="shared" si="3"/>
        <v>-27292</v>
      </c>
      <c r="M112" s="68">
        <f t="shared" si="3"/>
        <v>-24629</v>
      </c>
      <c r="N112" s="68">
        <f t="shared" si="3"/>
        <v>-20858</v>
      </c>
      <c r="O112" s="68">
        <f t="shared" si="3"/>
        <v>-17193</v>
      </c>
      <c r="P112" s="68">
        <f t="shared" si="3"/>
        <v>-13032</v>
      </c>
      <c r="Q112" s="68">
        <f t="shared" si="3"/>
        <v>-9704</v>
      </c>
      <c r="R112" s="68">
        <f t="shared" si="3"/>
        <v>-7322</v>
      </c>
      <c r="S112" s="68">
        <f t="shared" si="3"/>
        <v>-5476</v>
      </c>
      <c r="T112" s="68">
        <f t="shared" si="3"/>
        <v>-7986</v>
      </c>
      <c r="U112" s="18"/>
      <c r="AN112" s="15"/>
    </row>
  </sheetData>
  <mergeCells count="18">
    <mergeCell ref="B20:B21"/>
    <mergeCell ref="C20:T20"/>
    <mergeCell ref="V20:V21"/>
    <mergeCell ref="W20:AM20"/>
    <mergeCell ref="B19:T19"/>
    <mergeCell ref="V19:AM19"/>
    <mergeCell ref="B13:T13"/>
    <mergeCell ref="V13:AM13"/>
    <mergeCell ref="B14:B15"/>
    <mergeCell ref="C14:T14"/>
    <mergeCell ref="V14:V15"/>
    <mergeCell ref="W14:AM14"/>
    <mergeCell ref="B3:B4"/>
    <mergeCell ref="C3:T3"/>
    <mergeCell ref="V3:V4"/>
    <mergeCell ref="W3:AM3"/>
    <mergeCell ref="B2:T2"/>
    <mergeCell ref="V2:AM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DG27"/>
  <sheetViews>
    <sheetView workbookViewId="0">
      <selection activeCell="I6" sqref="I6"/>
    </sheetView>
  </sheetViews>
  <sheetFormatPr baseColWidth="10" defaultRowHeight="15"/>
  <cols>
    <col min="1" max="1" width="20.85546875" customWidth="1"/>
    <col min="2" max="2" width="9" customWidth="1"/>
    <col min="3" max="3" width="9.28515625" customWidth="1"/>
    <col min="4" max="4" width="7.7109375" customWidth="1"/>
    <col min="5" max="5" width="7.28515625" customWidth="1"/>
    <col min="6" max="6" width="7.5703125" customWidth="1"/>
    <col min="8" max="8" width="9.42578125" customWidth="1"/>
    <col min="9" max="9" width="19.5703125" customWidth="1"/>
    <col min="11" max="11" width="12.5703125" bestFit="1" customWidth="1"/>
    <col min="12" max="12" width="12" customWidth="1"/>
  </cols>
  <sheetData>
    <row r="2" spans="1:13">
      <c r="A2" t="s">
        <v>57</v>
      </c>
    </row>
    <row r="3" spans="1:13">
      <c r="A3" s="108" t="s">
        <v>47</v>
      </c>
      <c r="B3" s="110" t="s">
        <v>44</v>
      </c>
      <c r="C3" s="81"/>
      <c r="D3" s="81"/>
      <c r="E3" s="81"/>
    </row>
    <row r="4" spans="1:13">
      <c r="A4" s="109"/>
      <c r="B4" s="111"/>
      <c r="C4" s="105" t="s">
        <v>37</v>
      </c>
      <c r="D4" s="106"/>
      <c r="E4" s="107"/>
    </row>
    <row r="5" spans="1:13" ht="36">
      <c r="A5" s="109"/>
      <c r="B5" s="111"/>
      <c r="C5" s="82" t="s">
        <v>44</v>
      </c>
      <c r="D5" s="82" t="s">
        <v>45</v>
      </c>
      <c r="E5" s="82" t="s">
        <v>46</v>
      </c>
      <c r="I5" s="87" t="s">
        <v>66</v>
      </c>
    </row>
    <row r="6" spans="1:13" ht="30">
      <c r="A6" s="75"/>
      <c r="B6" s="76" t="s">
        <v>36</v>
      </c>
      <c r="C6" s="75"/>
      <c r="D6" s="75"/>
      <c r="E6" s="75"/>
      <c r="H6" s="85" t="s">
        <v>64</v>
      </c>
      <c r="I6" t="s">
        <v>58</v>
      </c>
      <c r="J6" t="s">
        <v>59</v>
      </c>
      <c r="K6" t="s">
        <v>65</v>
      </c>
      <c r="L6" s="85" t="s">
        <v>60</v>
      </c>
      <c r="M6" t="s">
        <v>61</v>
      </c>
    </row>
    <row r="7" spans="1:13">
      <c r="A7" s="71" t="s">
        <v>44</v>
      </c>
      <c r="B7" s="77">
        <v>16940</v>
      </c>
      <c r="C7" s="77">
        <v>197</v>
      </c>
      <c r="D7" s="77">
        <v>125</v>
      </c>
      <c r="E7" s="77">
        <v>72</v>
      </c>
      <c r="F7" t="s">
        <v>27</v>
      </c>
      <c r="H7" s="83"/>
      <c r="L7" s="86"/>
    </row>
    <row r="8" spans="1:13">
      <c r="A8" s="78"/>
      <c r="B8" s="77"/>
      <c r="C8" s="77"/>
      <c r="D8" s="77"/>
      <c r="E8" s="77"/>
      <c r="H8" s="83"/>
    </row>
    <row r="9" spans="1:13">
      <c r="A9" s="79" t="s">
        <v>48</v>
      </c>
      <c r="B9" s="80">
        <v>216</v>
      </c>
      <c r="C9" s="80">
        <f>D9+E9</f>
        <v>8</v>
      </c>
      <c r="D9" s="80">
        <v>5</v>
      </c>
      <c r="E9" s="80">
        <v>3</v>
      </c>
      <c r="F9" s="84">
        <f>C9*100/$C$7</f>
        <v>4.0609137055837561</v>
      </c>
      <c r="H9">
        <v>5936</v>
      </c>
      <c r="I9" s="83"/>
      <c r="K9" s="83"/>
      <c r="L9" s="83"/>
      <c r="M9" s="83"/>
    </row>
    <row r="10" spans="1:13">
      <c r="A10" s="72" t="s">
        <v>10</v>
      </c>
      <c r="B10" s="80">
        <v>3934</v>
      </c>
      <c r="C10" s="80">
        <f t="shared" ref="C10:C18" si="0">D10+E10</f>
        <v>53</v>
      </c>
      <c r="D10" s="80">
        <v>31</v>
      </c>
      <c r="E10" s="80">
        <v>22</v>
      </c>
      <c r="F10" s="84">
        <f t="shared" ref="F10:F18" si="1">C10*100/$C$7</f>
        <v>26.903553299492387</v>
      </c>
      <c r="H10">
        <v>477</v>
      </c>
      <c r="I10" s="83"/>
      <c r="K10" s="83"/>
    </row>
    <row r="11" spans="1:13">
      <c r="A11" s="72" t="s">
        <v>11</v>
      </c>
      <c r="B11" s="80">
        <v>4959</v>
      </c>
      <c r="C11" s="80">
        <f t="shared" si="0"/>
        <v>57</v>
      </c>
      <c r="D11" s="80">
        <v>40</v>
      </c>
      <c r="E11" s="80">
        <v>17</v>
      </c>
      <c r="F11" s="84">
        <f t="shared" si="1"/>
        <v>28.934010152284262</v>
      </c>
      <c r="H11">
        <v>404</v>
      </c>
      <c r="I11" s="83"/>
      <c r="K11" s="83"/>
    </row>
    <row r="12" spans="1:13">
      <c r="A12" s="72" t="s">
        <v>12</v>
      </c>
      <c r="B12" s="80">
        <v>3771</v>
      </c>
      <c r="C12" s="80">
        <f t="shared" si="0"/>
        <v>35</v>
      </c>
      <c r="D12" s="80">
        <v>21</v>
      </c>
      <c r="E12" s="80">
        <v>14</v>
      </c>
      <c r="F12" s="84">
        <f t="shared" si="1"/>
        <v>17.766497461928935</v>
      </c>
      <c r="H12">
        <v>367</v>
      </c>
      <c r="I12" s="83"/>
      <c r="K12" s="83"/>
    </row>
    <row r="13" spans="1:13">
      <c r="A13" s="72" t="s">
        <v>13</v>
      </c>
      <c r="B13" s="80">
        <v>2480</v>
      </c>
      <c r="C13" s="80">
        <f t="shared" si="0"/>
        <v>29</v>
      </c>
      <c r="D13" s="80">
        <v>18</v>
      </c>
      <c r="E13" s="80">
        <v>11</v>
      </c>
      <c r="F13" s="84">
        <f t="shared" si="1"/>
        <v>14.720812182741117</v>
      </c>
      <c r="H13">
        <v>383</v>
      </c>
      <c r="I13" s="83"/>
      <c r="K13" s="83"/>
    </row>
    <row r="14" spans="1:13">
      <c r="A14" s="72" t="s">
        <v>14</v>
      </c>
      <c r="B14" s="80">
        <v>1199</v>
      </c>
      <c r="C14" s="80">
        <f t="shared" si="0"/>
        <v>10</v>
      </c>
      <c r="D14" s="80">
        <v>6</v>
      </c>
      <c r="E14" s="80">
        <v>4</v>
      </c>
      <c r="F14" s="84">
        <f t="shared" si="1"/>
        <v>5.0761421319796955</v>
      </c>
      <c r="H14">
        <v>357</v>
      </c>
      <c r="I14" s="83"/>
      <c r="K14" s="83"/>
    </row>
    <row r="15" spans="1:13">
      <c r="A15" s="72" t="s">
        <v>15</v>
      </c>
      <c r="B15" s="80">
        <v>344</v>
      </c>
      <c r="C15" s="80">
        <f t="shared" si="0"/>
        <v>5</v>
      </c>
      <c r="D15" s="80">
        <v>4</v>
      </c>
      <c r="E15" s="80">
        <v>1</v>
      </c>
      <c r="F15" s="84">
        <f t="shared" si="1"/>
        <v>2.5380710659898478</v>
      </c>
      <c r="H15">
        <v>284</v>
      </c>
      <c r="I15" s="83"/>
      <c r="K15" s="83"/>
    </row>
    <row r="16" spans="1:13">
      <c r="A16" s="72" t="s">
        <v>16</v>
      </c>
      <c r="B16" s="80">
        <v>25</v>
      </c>
      <c r="C16" s="80">
        <f t="shared" si="0"/>
        <v>0</v>
      </c>
      <c r="D16" s="80">
        <v>0</v>
      </c>
      <c r="E16" s="80">
        <v>0</v>
      </c>
      <c r="F16" s="84">
        <f t="shared" si="1"/>
        <v>0</v>
      </c>
      <c r="H16">
        <v>213</v>
      </c>
      <c r="I16" s="83"/>
      <c r="K16" s="83"/>
    </row>
    <row r="17" spans="1:111">
      <c r="A17" s="72" t="s">
        <v>49</v>
      </c>
      <c r="B17" s="80">
        <v>5</v>
      </c>
      <c r="C17" s="80">
        <f t="shared" si="0"/>
        <v>0</v>
      </c>
      <c r="D17" s="80">
        <v>0</v>
      </c>
      <c r="E17" s="80">
        <v>0</v>
      </c>
      <c r="F17" s="84">
        <f t="shared" si="1"/>
        <v>0</v>
      </c>
      <c r="H17">
        <v>773</v>
      </c>
      <c r="I17" s="83"/>
      <c r="K17" s="83"/>
    </row>
    <row r="18" spans="1:111">
      <c r="A18" s="72" t="s">
        <v>50</v>
      </c>
      <c r="B18" s="80">
        <v>7</v>
      </c>
      <c r="C18" s="80">
        <f t="shared" si="0"/>
        <v>0</v>
      </c>
      <c r="D18" s="80">
        <v>0</v>
      </c>
      <c r="E18" s="80">
        <v>0</v>
      </c>
      <c r="F18" s="84">
        <f t="shared" si="1"/>
        <v>0</v>
      </c>
    </row>
    <row r="19" spans="1:111">
      <c r="A19" s="79"/>
      <c r="B19" s="80"/>
      <c r="C19" s="80"/>
      <c r="D19" s="80"/>
      <c r="E19" s="80"/>
    </row>
    <row r="20" spans="1:111">
      <c r="A20" s="79" t="s">
        <v>51</v>
      </c>
      <c r="B20" s="80">
        <f>SUM(B21:B24)</f>
        <v>16940</v>
      </c>
      <c r="C20" s="80">
        <f>SUM(C21:C24)</f>
        <v>197</v>
      </c>
      <c r="D20" s="80">
        <f>SUM(D21:D24)</f>
        <v>125</v>
      </c>
      <c r="E20" s="80">
        <f>SUM(E21:E24)</f>
        <v>72</v>
      </c>
      <c r="I20" s="83"/>
    </row>
    <row r="21" spans="1:111">
      <c r="A21" s="72" t="s">
        <v>52</v>
      </c>
      <c r="B21" s="80">
        <v>6</v>
      </c>
      <c r="C21" s="80">
        <f>D21+E21</f>
        <v>1</v>
      </c>
      <c r="D21" s="80">
        <v>1</v>
      </c>
      <c r="E21" s="80">
        <v>0</v>
      </c>
    </row>
    <row r="22" spans="1:111">
      <c r="A22" s="72" t="s">
        <v>53</v>
      </c>
      <c r="B22" s="80">
        <v>2047</v>
      </c>
      <c r="C22" s="80">
        <f>D22+E22</f>
        <v>34</v>
      </c>
      <c r="D22" s="80">
        <v>19</v>
      </c>
      <c r="E22" s="80">
        <v>15</v>
      </c>
    </row>
    <row r="23" spans="1:111">
      <c r="A23" s="72" t="s">
        <v>54</v>
      </c>
      <c r="B23" s="80">
        <v>14880</v>
      </c>
      <c r="C23" s="80">
        <f>D23+E23</f>
        <v>162</v>
      </c>
      <c r="D23" s="80">
        <v>105</v>
      </c>
      <c r="E23" s="80">
        <v>57</v>
      </c>
    </row>
    <row r="24" spans="1:111">
      <c r="A24" s="72" t="s">
        <v>50</v>
      </c>
      <c r="B24" s="80">
        <v>7</v>
      </c>
      <c r="C24" s="80">
        <f>D24+E24</f>
        <v>0</v>
      </c>
      <c r="D24" s="80">
        <v>0</v>
      </c>
      <c r="E24" s="80">
        <v>0</v>
      </c>
    </row>
    <row r="25" spans="1:111">
      <c r="B25" s="73" t="s">
        <v>55</v>
      </c>
    </row>
    <row r="26" spans="1:111">
      <c r="B26" s="74" t="s">
        <v>56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</row>
    <row r="27" spans="1:111"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</row>
  </sheetData>
  <mergeCells count="3">
    <mergeCell ref="C4:E4"/>
    <mergeCell ref="A3:A5"/>
    <mergeCell ref="B3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Población 2001-2011</vt:lpstr>
      <vt:lpstr>Población</vt:lpstr>
      <vt:lpstr>Grupos Quinquenales</vt:lpstr>
      <vt:lpstr>Natalidad</vt:lpstr>
      <vt:lpstr>'Grupos Quinquenales'!Área_de_impresión</vt:lpstr>
      <vt:lpstr>Población!Área_de_impresión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Morgado</dc:creator>
  <cp:lastModifiedBy>Admin</cp:lastModifiedBy>
  <cp:lastPrinted>2012-09-19T16:44:12Z</cp:lastPrinted>
  <dcterms:created xsi:type="dcterms:W3CDTF">2012-08-07T15:27:20Z</dcterms:created>
  <dcterms:modified xsi:type="dcterms:W3CDTF">2016-06-15T03:09:33Z</dcterms:modified>
</cp:coreProperties>
</file>