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master" sheetId="1" r:id="rId1"/>
    <sheet name="ejercicio 1" sheetId="2" r:id="rId2"/>
    <sheet name="Hoja1" sheetId="3" r:id="rId3"/>
    <sheet name="Hoja2" sheetId="4" r:id="rId4"/>
    <sheet name="Hoja3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<sst xmlns="http://schemas.openxmlformats.org/spreadsheetml/2006/main" count="120" uniqueCount="23">
  <si>
    <t>CALCULO DEL COEFICIENTE DE RIESGO (BETA)</t>
  </si>
  <si>
    <t>Rendimiento Mercado</t>
  </si>
  <si>
    <t>Rendimiento Instrumento</t>
  </si>
  <si>
    <t>Km</t>
  </si>
  <si>
    <t>Ki</t>
  </si>
  <si>
    <t>-</t>
  </si>
  <si>
    <t>Pendiente</t>
  </si>
  <si>
    <t>Des Estandar</t>
  </si>
  <si>
    <t>Promedio</t>
  </si>
  <si>
    <t>Riesgoso - Volatil</t>
  </si>
  <si>
    <t>Riesgo Bajo</t>
  </si>
  <si>
    <t>Calificación del Instrumento</t>
  </si>
  <si>
    <t>Coef. Correlación</t>
  </si>
  <si>
    <t>Si r = 1</t>
  </si>
  <si>
    <t>Correlación perfecta</t>
  </si>
  <si>
    <t>Promedio Simple</t>
  </si>
  <si>
    <t>Km - Prom (1)</t>
  </si>
  <si>
    <t>Ki - Prom (2)</t>
  </si>
  <si>
    <t>(1) x (2)</t>
  </si>
  <si>
    <r>
      <t>(Km - Prom)^</t>
    </r>
    <r>
      <rPr>
        <b/>
        <vertAlign val="superscript"/>
        <sz val="10"/>
        <rFont val="Arial"/>
        <family val="2"/>
      </rPr>
      <t>2</t>
    </r>
  </si>
  <si>
    <t>Beta del mercado</t>
  </si>
  <si>
    <t>Periodos</t>
  </si>
  <si>
    <t>Costo de Capital</t>
  </si>
</sst>
</file>

<file path=xl/styles.xml><?xml version="1.0" encoding="utf-8"?>
<styleSheet xmlns="http://schemas.openxmlformats.org/spreadsheetml/2006/main">
  <numFmts count="66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#,##0.0_);\(#,##0.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0.0000000000"/>
    <numFmt numFmtId="210" formatCode="0.0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#,##0.00_ ;\-#,##0.00\ "/>
    <numFmt numFmtId="219" formatCode="0.000%"/>
    <numFmt numFmtId="220" formatCode="0.0000%"/>
    <numFmt numFmtId="221" formatCode="0.00000%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9" fontId="0" fillId="0" borderId="10" xfId="52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9" fontId="0" fillId="32" borderId="11" xfId="0" applyNumberForma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hidden="1" locked="0"/>
    </xf>
    <xf numFmtId="39" fontId="0" fillId="0" borderId="13" xfId="52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0" fontId="0" fillId="0" borderId="0" xfId="52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17" fontId="0" fillId="32" borderId="15" xfId="0" applyNumberFormat="1" applyFill="1" applyBorder="1" applyAlignment="1">
      <alignment horizontal="center"/>
    </xf>
    <xf numFmtId="217" fontId="0" fillId="32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216" fontId="2" fillId="32" borderId="15" xfId="0" applyNumberFormat="1" applyFont="1" applyFill="1" applyBorder="1" applyAlignment="1">
      <alignment horizontal="center"/>
    </xf>
    <xf numFmtId="216" fontId="2" fillId="32" borderId="12" xfId="0" applyNumberFormat="1" applyFont="1" applyFill="1" applyBorder="1" applyAlignment="1">
      <alignment horizontal="center"/>
    </xf>
    <xf numFmtId="2" fontId="0" fillId="32" borderId="15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219" fontId="0" fillId="0" borderId="0" xfId="52" applyNumberFormat="1" applyFont="1" applyAlignment="1">
      <alignment horizontal="center"/>
    </xf>
    <xf numFmtId="219" fontId="0" fillId="33" borderId="11" xfId="52" applyNumberFormat="1" applyFont="1" applyFill="1" applyBorder="1" applyAlignment="1">
      <alignment horizontal="center"/>
    </xf>
    <xf numFmtId="219" fontId="0" fillId="32" borderId="11" xfId="52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219" fontId="4" fillId="34" borderId="17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8.8515625" style="0" customWidth="1"/>
    <col min="2" max="2" width="15.7109375" style="0" bestFit="1" customWidth="1"/>
    <col min="3" max="3" width="17.7109375" style="0" bestFit="1" customWidth="1"/>
    <col min="4" max="4" width="18.140625" style="0" customWidth="1"/>
    <col min="5" max="5" width="15.71093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5" ht="12.75">
      <c r="A1" s="19" t="s">
        <v>0</v>
      </c>
      <c r="B1" s="19"/>
      <c r="C1" s="19"/>
      <c r="D1" s="19"/>
      <c r="E1" s="19"/>
    </row>
    <row r="3" spans="2:3" ht="29.25" customHeight="1">
      <c r="B3" s="11" t="s">
        <v>1</v>
      </c>
      <c r="C3" s="11" t="s">
        <v>2</v>
      </c>
    </row>
    <row r="4" spans="1:7" ht="14.25">
      <c r="A4" s="12" t="s">
        <v>21</v>
      </c>
      <c r="B4" s="13" t="s">
        <v>3</v>
      </c>
      <c r="C4" s="13" t="s">
        <v>4</v>
      </c>
      <c r="D4" s="13" t="s">
        <v>16</v>
      </c>
      <c r="E4" s="13" t="s">
        <v>17</v>
      </c>
      <c r="F4" s="13" t="s">
        <v>18</v>
      </c>
      <c r="G4" s="13" t="s">
        <v>19</v>
      </c>
    </row>
    <row r="5" spans="1:7" ht="12.75">
      <c r="A5" s="1">
        <v>1</v>
      </c>
      <c r="B5" s="14">
        <v>0.2</v>
      </c>
      <c r="C5" s="14">
        <v>0.16</v>
      </c>
      <c r="D5" s="27">
        <f>(B5-$B$13)^2</f>
        <v>0.001024000000000002</v>
      </c>
      <c r="E5" s="27">
        <f>(C5-$C$13)^2</f>
        <v>0.00045369000000000057</v>
      </c>
      <c r="F5" s="27">
        <f>D5*E5</f>
        <v>4.6457856000000144E-07</v>
      </c>
      <c r="G5" s="27">
        <f>+D5^2</f>
        <v>1.048576000000004E-06</v>
      </c>
    </row>
    <row r="6" spans="1:7" ht="12.75">
      <c r="A6" s="1">
        <v>2</v>
      </c>
      <c r="B6" s="14">
        <v>0.14</v>
      </c>
      <c r="C6" s="14">
        <v>0.15</v>
      </c>
      <c r="D6" s="27">
        <f>(B6-$B$13)^2</f>
        <v>0.0007839999999999982</v>
      </c>
      <c r="E6" s="27">
        <f>(C6-$C$13)^2</f>
        <v>0.0001276900000000001</v>
      </c>
      <c r="F6" s="27">
        <f>D6*E6</f>
        <v>1.0010895999999985E-07</v>
      </c>
      <c r="G6" s="27">
        <f>+D6^2</f>
        <v>6.146559999999972E-07</v>
      </c>
    </row>
    <row r="7" spans="1:7" ht="12.75">
      <c r="A7" s="1">
        <v>3</v>
      </c>
      <c r="B7" s="14">
        <v>0.18</v>
      </c>
      <c r="C7" s="14">
        <v>0.17</v>
      </c>
      <c r="D7" s="27">
        <f>(B7-$B$13)^2</f>
        <v>0.00014400000000000025</v>
      </c>
      <c r="E7" s="27">
        <f>(C7-$C$13)^2</f>
        <v>0.0009796900000000014</v>
      </c>
      <c r="F7" s="27">
        <f>D7*E7</f>
        <v>1.4107536000000044E-07</v>
      </c>
      <c r="G7" s="27">
        <f>+D7^2</f>
        <v>2.073600000000007E-08</v>
      </c>
    </row>
    <row r="8" spans="1:7" ht="12.75">
      <c r="A8" s="1">
        <v>4</v>
      </c>
      <c r="B8" s="14">
        <v>0.22</v>
      </c>
      <c r="C8" s="14">
        <v>0.1835</v>
      </c>
      <c r="D8" s="27">
        <f>(B8-$B$13)^2</f>
        <v>0.002704000000000002</v>
      </c>
      <c r="E8" s="27">
        <f>(C8-$C$13)^2</f>
        <v>0.0020070400000000007</v>
      </c>
      <c r="F8" s="27">
        <f>D8*E8</f>
        <v>5.427036160000006E-06</v>
      </c>
      <c r="G8" s="27">
        <f>+D8^2</f>
        <v>7.311616000000011E-06</v>
      </c>
    </row>
    <row r="9" spans="1:7" ht="12.75">
      <c r="A9" s="1">
        <v>5</v>
      </c>
      <c r="B9" s="14">
        <v>0.1</v>
      </c>
      <c r="C9" s="14">
        <v>0.03</v>
      </c>
      <c r="D9" s="27">
        <f>(B9-$B$13)^2</f>
        <v>0.004623999999999997</v>
      </c>
      <c r="E9" s="27">
        <f>(C9-$C$13)^2</f>
        <v>0.011815689999999998</v>
      </c>
      <c r="F9" s="27">
        <f>D9*E9</f>
        <v>5.4635750559999956E-05</v>
      </c>
      <c r="G9" s="27">
        <f>+D9^2</f>
        <v>2.1381375999999972E-05</v>
      </c>
    </row>
    <row r="10" spans="1:7" ht="13.5" thickBot="1">
      <c r="A10" s="1"/>
      <c r="B10" s="10"/>
      <c r="C10" s="10"/>
      <c r="D10" s="4"/>
      <c r="E10" s="4"/>
      <c r="F10" s="3"/>
      <c r="G10" s="3"/>
    </row>
    <row r="11" spans="2:7" ht="13.5" thickBot="1">
      <c r="B11" s="2">
        <f>SUM(B5:B10)</f>
        <v>0.84</v>
      </c>
      <c r="C11" s="2">
        <f>SUM(C5:C10)</f>
        <v>0.6935</v>
      </c>
      <c r="D11" s="5" t="s">
        <v>5</v>
      </c>
      <c r="E11" s="5" t="s">
        <v>5</v>
      </c>
      <c r="F11" s="28">
        <f>SUM(F5:F10)</f>
        <v>6.076854959999996E-05</v>
      </c>
      <c r="G11" s="28">
        <f>SUM(G5:G10)</f>
        <v>3.0376959999999984E-05</v>
      </c>
    </row>
    <row r="12" ht="13.5" thickBot="1"/>
    <row r="13" spans="1:3" ht="13.5" thickBot="1">
      <c r="A13" t="s">
        <v>15</v>
      </c>
      <c r="B13" s="29">
        <f>AVERAGE(B5:B10)</f>
        <v>0.16799999999999998</v>
      </c>
      <c r="C13" s="6">
        <f>AVERAGE(C5:C10)</f>
        <v>0.1387</v>
      </c>
    </row>
    <row r="14" spans="4:6" ht="13.5" thickBot="1">
      <c r="D14" s="20" t="s">
        <v>11</v>
      </c>
      <c r="E14" s="21"/>
      <c r="F14" s="22"/>
    </row>
    <row r="15" spans="1:6" ht="15.75" thickBot="1">
      <c r="A15" s="15" t="s">
        <v>20</v>
      </c>
      <c r="B15" s="23">
        <f>+F11/G11</f>
        <v>2.000481601845609</v>
      </c>
      <c r="C15" s="24"/>
      <c r="D15" s="7" t="str">
        <f>IF(B15&gt;1,D16,0)</f>
        <v>Riesgoso - Volatil</v>
      </c>
      <c r="E15" s="7">
        <f>IF(B15=1,E16,0)</f>
        <v>0</v>
      </c>
      <c r="F15" s="8">
        <f>IF(B15&lt;1,F16,0)</f>
        <v>0</v>
      </c>
    </row>
    <row r="16" spans="4:6" ht="12.75">
      <c r="D16" s="9" t="s">
        <v>9</v>
      </c>
      <c r="E16" s="9" t="s">
        <v>8</v>
      </c>
      <c r="F16" s="9" t="s">
        <v>10</v>
      </c>
    </row>
    <row r="17" spans="4:6" ht="13.5" thickBot="1">
      <c r="D17" s="9"/>
      <c r="E17" s="9"/>
      <c r="F17" s="9"/>
    </row>
    <row r="18" spans="1:6" ht="13.5" thickBot="1">
      <c r="A18" t="s">
        <v>6</v>
      </c>
      <c r="B18" s="25">
        <f>+C13-B13*B15</f>
        <v>-0.19738090911006229</v>
      </c>
      <c r="C18" s="26"/>
      <c r="E18" s="30" t="s">
        <v>22</v>
      </c>
      <c r="F18" s="31">
        <f>B13+(B13-C13)*B15</f>
        <v>0.22661411093407632</v>
      </c>
    </row>
    <row r="19" ht="13.5" thickBot="1"/>
    <row r="20" spans="1:3" ht="13.5" thickBot="1">
      <c r="A20" t="s">
        <v>7</v>
      </c>
      <c r="B20" s="29">
        <f>STDEV(B5:B10)</f>
        <v>0.04816637831516935</v>
      </c>
      <c r="C20" s="29">
        <f>STDEV(C5:C10)</f>
        <v>0.0620157238125945</v>
      </c>
    </row>
    <row r="21" spans="4:6" ht="13.5" thickBot="1">
      <c r="D21" s="1"/>
      <c r="E21" s="1"/>
      <c r="F21" s="1"/>
    </row>
    <row r="22" spans="1:6" ht="13.5" thickBot="1">
      <c r="A22" t="s">
        <v>12</v>
      </c>
      <c r="B22" s="16">
        <f>CORREL(B5:B10,C5:C10)</f>
        <v>0.875606375303426</v>
      </c>
      <c r="C22" s="17"/>
      <c r="D22" s="1" t="s">
        <v>13</v>
      </c>
      <c r="E22" s="18" t="s">
        <v>14</v>
      </c>
      <c r="F22" s="18"/>
    </row>
  </sheetData>
  <sheetProtection/>
  <mergeCells count="6">
    <mergeCell ref="B22:C22"/>
    <mergeCell ref="E22:F22"/>
    <mergeCell ref="A1:E1"/>
    <mergeCell ref="D14:F14"/>
    <mergeCell ref="B15:C15"/>
    <mergeCell ref="B18:C18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8.8515625" style="0" customWidth="1"/>
    <col min="2" max="2" width="15.7109375" style="0" bestFit="1" customWidth="1"/>
    <col min="3" max="3" width="17.7109375" style="0" bestFit="1" customWidth="1"/>
    <col min="4" max="4" width="18.140625" style="0" customWidth="1"/>
    <col min="5" max="5" width="15.71093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5" ht="12.75">
      <c r="A1" s="19" t="s">
        <v>0</v>
      </c>
      <c r="B1" s="19"/>
      <c r="C1" s="19"/>
      <c r="D1" s="19"/>
      <c r="E1" s="19"/>
    </row>
    <row r="3" spans="2:3" ht="29.25" customHeight="1">
      <c r="B3" s="11" t="s">
        <v>1</v>
      </c>
      <c r="C3" s="11" t="s">
        <v>2</v>
      </c>
    </row>
    <row r="4" spans="1:7" ht="14.25">
      <c r="A4" s="12" t="s">
        <v>21</v>
      </c>
      <c r="B4" s="13" t="s">
        <v>3</v>
      </c>
      <c r="C4" s="13" t="s">
        <v>4</v>
      </c>
      <c r="D4" s="13" t="s">
        <v>16</v>
      </c>
      <c r="E4" s="13" t="s">
        <v>17</v>
      </c>
      <c r="F4" s="13" t="s">
        <v>18</v>
      </c>
      <c r="G4" s="13" t="s">
        <v>19</v>
      </c>
    </row>
    <row r="5" spans="1:7" ht="12.75">
      <c r="A5" s="1">
        <v>1</v>
      </c>
      <c r="B5" s="14">
        <v>0.2</v>
      </c>
      <c r="C5" s="14">
        <v>0.26</v>
      </c>
      <c r="D5" s="27">
        <f>(B5-$B$13)^2</f>
        <v>0.001024000000000002</v>
      </c>
      <c r="E5" s="27">
        <f>(C5-$C$13)^2</f>
        <v>0.0010239999999999982</v>
      </c>
      <c r="F5" s="27">
        <f>D5*E5</f>
        <v>1.0485760000000002E-06</v>
      </c>
      <c r="G5" s="27">
        <f>+D5^2</f>
        <v>1.048576000000004E-06</v>
      </c>
    </row>
    <row r="6" spans="1:7" ht="12.75">
      <c r="A6" s="1">
        <v>2</v>
      </c>
      <c r="B6" s="14">
        <v>0.14</v>
      </c>
      <c r="C6" s="14">
        <v>0.29</v>
      </c>
      <c r="D6" s="27">
        <f>(B6-$B$13)^2</f>
        <v>0.0007839999999999982</v>
      </c>
      <c r="E6" s="27">
        <f>(C6-$C$13)^2</f>
        <v>0.0038439999999999933</v>
      </c>
      <c r="F6" s="27">
        <f>D6*E6</f>
        <v>3.013695999999988E-06</v>
      </c>
      <c r="G6" s="27">
        <f>+D6^2</f>
        <v>6.146559999999972E-07</v>
      </c>
    </row>
    <row r="7" spans="1:7" ht="12.75">
      <c r="A7" s="1">
        <v>3</v>
      </c>
      <c r="B7" s="14">
        <v>0.18</v>
      </c>
      <c r="C7" s="14">
        <v>0.24</v>
      </c>
      <c r="D7" s="27">
        <f>(B7-$B$13)^2</f>
        <v>0.00014400000000000025</v>
      </c>
      <c r="E7" s="27">
        <f>(C7-$C$13)^2</f>
        <v>0.00014399999999999892</v>
      </c>
      <c r="F7" s="27">
        <f>D7*E7</f>
        <v>2.073599999999988E-08</v>
      </c>
      <c r="G7" s="27">
        <f>+D7^2</f>
        <v>2.073600000000007E-08</v>
      </c>
    </row>
    <row r="8" spans="1:7" ht="12.75">
      <c r="A8" s="1">
        <v>4</v>
      </c>
      <c r="B8" s="14">
        <v>0.22</v>
      </c>
      <c r="C8" s="14">
        <v>0.22</v>
      </c>
      <c r="D8" s="27">
        <f>(B8-$B$13)^2</f>
        <v>0.002704000000000002</v>
      </c>
      <c r="E8" s="27">
        <f>(C8-$C$13)^2</f>
        <v>6.400000000000055E-05</v>
      </c>
      <c r="F8" s="27">
        <f>D8*E8</f>
        <v>1.7305600000000163E-07</v>
      </c>
      <c r="G8" s="27">
        <f>+D8^2</f>
        <v>7.311616000000011E-06</v>
      </c>
    </row>
    <row r="9" spans="1:7" ht="12.75">
      <c r="A9" s="1">
        <v>5</v>
      </c>
      <c r="B9" s="14">
        <v>0.1</v>
      </c>
      <c r="C9" s="14">
        <v>0.13</v>
      </c>
      <c r="D9" s="27">
        <f>(B9-$B$13)^2</f>
        <v>0.004623999999999997</v>
      </c>
      <c r="E9" s="27">
        <f>(C9-$C$13)^2</f>
        <v>0.009604000000000007</v>
      </c>
      <c r="F9" s="27">
        <f>D9*E9</f>
        <v>4.4408896000000003E-05</v>
      </c>
      <c r="G9" s="27">
        <f>+D9^2</f>
        <v>2.1381375999999972E-05</v>
      </c>
    </row>
    <row r="10" spans="1:7" ht="13.5" thickBot="1">
      <c r="A10" s="1"/>
      <c r="B10" s="10"/>
      <c r="C10" s="10"/>
      <c r="D10" s="4"/>
      <c r="E10" s="4"/>
      <c r="F10" s="3"/>
      <c r="G10" s="3"/>
    </row>
    <row r="11" spans="2:7" ht="13.5" thickBot="1">
      <c r="B11" s="2">
        <f>SUM(B5:B10)</f>
        <v>0.84</v>
      </c>
      <c r="C11" s="2">
        <f>SUM(C5:C10)</f>
        <v>1.1400000000000001</v>
      </c>
      <c r="D11" s="5" t="s">
        <v>5</v>
      </c>
      <c r="E11" s="5" t="s">
        <v>5</v>
      </c>
      <c r="F11" s="28">
        <f>SUM(F5:F10)</f>
        <v>4.866495999999999E-05</v>
      </c>
      <c r="G11" s="28">
        <f>SUM(G5:G10)</f>
        <v>3.0376959999999984E-05</v>
      </c>
    </row>
    <row r="12" ht="13.5" thickBot="1"/>
    <row r="13" spans="1:3" ht="13.5" thickBot="1">
      <c r="A13" t="s">
        <v>15</v>
      </c>
      <c r="B13" s="29">
        <f>AVERAGE(B5:B10)</f>
        <v>0.16799999999999998</v>
      </c>
      <c r="C13" s="6">
        <f>AVERAGE(C5:C10)</f>
        <v>0.22800000000000004</v>
      </c>
    </row>
    <row r="14" spans="4:6" ht="13.5" thickBot="1">
      <c r="D14" s="20" t="s">
        <v>11</v>
      </c>
      <c r="E14" s="21"/>
      <c r="F14" s="22"/>
    </row>
    <row r="15" spans="1:6" ht="15.75" thickBot="1">
      <c r="A15" s="15" t="s">
        <v>20</v>
      </c>
      <c r="B15" s="23">
        <f>+F11/G11</f>
        <v>1.6020352266981297</v>
      </c>
      <c r="C15" s="24"/>
      <c r="D15" s="7" t="str">
        <f>IF(B15&gt;1,D16,0)</f>
        <v>Riesgoso - Volatil</v>
      </c>
      <c r="E15" s="7">
        <f>IF(B15=1,E16,0)</f>
        <v>0</v>
      </c>
      <c r="F15" s="8">
        <f>IF(B15&lt;1,F16,0)</f>
        <v>0</v>
      </c>
    </row>
    <row r="16" spans="4:6" ht="1.5" customHeight="1">
      <c r="D16" s="9" t="s">
        <v>9</v>
      </c>
      <c r="E16" s="9" t="s">
        <v>8</v>
      </c>
      <c r="F16" s="9" t="s">
        <v>10</v>
      </c>
    </row>
    <row r="17" spans="4:6" ht="13.5" thickBot="1">
      <c r="D17" s="9"/>
      <c r="E17" s="9"/>
      <c r="F17" s="9"/>
    </row>
    <row r="18" spans="1:6" ht="13.5" thickBot="1">
      <c r="A18" t="s">
        <v>6</v>
      </c>
      <c r="B18" s="25">
        <f>+C13-B13*B15</f>
        <v>-0.04114191808528572</v>
      </c>
      <c r="C18" s="26"/>
      <c r="E18" s="30" t="s">
        <v>22</v>
      </c>
      <c r="F18" s="31">
        <f>B13+(B13-C13)*B15</f>
        <v>0.07187788639811211</v>
      </c>
    </row>
    <row r="19" ht="13.5" thickBot="1"/>
    <row r="20" spans="1:3" ht="13.5" thickBot="1">
      <c r="A20" t="s">
        <v>7</v>
      </c>
      <c r="B20" s="29">
        <f>STDEV(B5:B10)</f>
        <v>0.04816637831516935</v>
      </c>
      <c r="C20" s="29">
        <f>STDEV(C5:C10)</f>
        <v>0.060580524923443776</v>
      </c>
    </row>
    <row r="21" spans="4:6" ht="13.5" thickBot="1">
      <c r="D21" s="1"/>
      <c r="E21" s="1"/>
      <c r="F21" s="1"/>
    </row>
    <row r="22" spans="1:6" ht="13.5" thickBot="1">
      <c r="A22" t="s">
        <v>12</v>
      </c>
      <c r="B22" s="16">
        <f>CORREL(B5:B10,C5:C10)</f>
        <v>0.4866439401991529</v>
      </c>
      <c r="C22" s="17"/>
      <c r="D22" s="1" t="s">
        <v>13</v>
      </c>
      <c r="E22" s="18" t="s">
        <v>14</v>
      </c>
      <c r="F22" s="18"/>
    </row>
  </sheetData>
  <sheetProtection/>
  <mergeCells count="6">
    <mergeCell ref="B22:C22"/>
    <mergeCell ref="E22:F22"/>
    <mergeCell ref="A1:E1"/>
    <mergeCell ref="B15:C15"/>
    <mergeCell ref="B18:C18"/>
    <mergeCell ref="D14:F14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8.8515625" style="0" customWidth="1"/>
    <col min="2" max="2" width="15.7109375" style="0" bestFit="1" customWidth="1"/>
    <col min="3" max="3" width="17.7109375" style="0" bestFit="1" customWidth="1"/>
    <col min="4" max="4" width="18.140625" style="0" customWidth="1"/>
    <col min="5" max="5" width="15.71093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5" ht="12.75">
      <c r="A1" s="19" t="s">
        <v>0</v>
      </c>
      <c r="B1" s="19"/>
      <c r="C1" s="19"/>
      <c r="D1" s="19"/>
      <c r="E1" s="19"/>
    </row>
    <row r="3" spans="2:3" ht="29.25" customHeight="1">
      <c r="B3" s="11" t="s">
        <v>1</v>
      </c>
      <c r="C3" s="11" t="s">
        <v>2</v>
      </c>
    </row>
    <row r="4" spans="1:7" ht="14.25">
      <c r="A4" s="12" t="s">
        <v>21</v>
      </c>
      <c r="B4" s="13" t="s">
        <v>3</v>
      </c>
      <c r="C4" s="13" t="s">
        <v>4</v>
      </c>
      <c r="D4" s="13" t="s">
        <v>16</v>
      </c>
      <c r="E4" s="13" t="s">
        <v>17</v>
      </c>
      <c r="F4" s="13" t="s">
        <v>18</v>
      </c>
      <c r="G4" s="13" t="s">
        <v>19</v>
      </c>
    </row>
    <row r="5" spans="1:7" ht="12.75">
      <c r="A5" s="1">
        <v>1</v>
      </c>
      <c r="B5" s="14">
        <v>0.26</v>
      </c>
      <c r="C5" s="14">
        <v>0.2</v>
      </c>
      <c r="D5" s="27">
        <f>(B5-$B$13)^2</f>
        <v>0.0010239999999999982</v>
      </c>
      <c r="E5" s="27">
        <f>(C5-$C$13)^2</f>
        <v>0.0010201636000000034</v>
      </c>
      <c r="F5" s="27">
        <f>D5*E5</f>
        <v>1.0446475264000017E-06</v>
      </c>
      <c r="G5" s="27">
        <f>+D5^2</f>
        <v>1.0485759999999964E-06</v>
      </c>
    </row>
    <row r="6" spans="1:7" ht="12.75">
      <c r="A6" s="1">
        <v>2</v>
      </c>
      <c r="B6" s="14">
        <v>0.29</v>
      </c>
      <c r="C6" s="14">
        <v>0.145</v>
      </c>
      <c r="D6" s="27">
        <f>(B6-$B$13)^2</f>
        <v>0.0038439999999999933</v>
      </c>
      <c r="E6" s="27">
        <f>(C6-$C$13)^2</f>
        <v>0.0005317635999999986</v>
      </c>
      <c r="F6" s="27">
        <f>D6*E6</f>
        <v>2.0440992783999907E-06</v>
      </c>
      <c r="G6" s="27">
        <f>+D6^2</f>
        <v>1.4776335999999949E-05</v>
      </c>
    </row>
    <row r="7" spans="1:7" ht="12.75">
      <c r="A7" s="1">
        <v>3</v>
      </c>
      <c r="B7" s="14">
        <v>0.24</v>
      </c>
      <c r="C7" s="14">
        <v>0.18</v>
      </c>
      <c r="D7" s="27">
        <f>(B7-$B$13)^2</f>
        <v>0.00014399999999999892</v>
      </c>
      <c r="E7" s="27">
        <f>(C7-$C$13)^2</f>
        <v>0.0001425636000000008</v>
      </c>
      <c r="F7" s="27">
        <f>D7*E7</f>
        <v>2.0529158399999963E-08</v>
      </c>
      <c r="G7" s="27">
        <f>+D7^2</f>
        <v>2.073599999999969E-08</v>
      </c>
    </row>
    <row r="8" spans="1:7" ht="12.75">
      <c r="A8" s="1">
        <v>4</v>
      </c>
      <c r="B8" s="14">
        <v>0.22</v>
      </c>
      <c r="C8" s="14">
        <v>0.22</v>
      </c>
      <c r="D8" s="27">
        <f>(B8-$B$13)^2</f>
        <v>6.400000000000055E-05</v>
      </c>
      <c r="E8" s="27">
        <f>(C8-$C$13)^2</f>
        <v>0.0026977636000000043</v>
      </c>
      <c r="F8" s="27">
        <f>D8*E8</f>
        <v>1.7265687040000177E-07</v>
      </c>
      <c r="G8" s="27">
        <f>+D8^2</f>
        <v>4.096000000000071E-09</v>
      </c>
    </row>
    <row r="9" spans="1:7" ht="12.75">
      <c r="A9" s="1">
        <v>5</v>
      </c>
      <c r="B9" s="14">
        <v>0.13</v>
      </c>
      <c r="C9" s="14">
        <v>0.0953</v>
      </c>
      <c r="D9" s="27">
        <f>(B9-$B$13)^2</f>
        <v>0.009604000000000007</v>
      </c>
      <c r="E9" s="27">
        <f>(C9-$C$13)^2</f>
        <v>0.005294017599999995</v>
      </c>
      <c r="F9" s="27">
        <f>D9*E9</f>
        <v>5.0843745030399984E-05</v>
      </c>
      <c r="G9" s="27">
        <f>+D9^2</f>
        <v>9.223681600000013E-05</v>
      </c>
    </row>
    <row r="10" spans="1:7" ht="13.5" thickBot="1">
      <c r="A10" s="1"/>
      <c r="B10" s="10"/>
      <c r="C10" s="10"/>
      <c r="D10" s="4"/>
      <c r="E10" s="4"/>
      <c r="F10" s="3"/>
      <c r="G10" s="3"/>
    </row>
    <row r="11" spans="2:7" ht="13.5" thickBot="1">
      <c r="B11" s="2">
        <f>SUM(B5:B10)</f>
        <v>1.1400000000000001</v>
      </c>
      <c r="C11" s="2">
        <f>SUM(C5:C10)</f>
        <v>0.8402999999999998</v>
      </c>
      <c r="D11" s="5" t="s">
        <v>5</v>
      </c>
      <c r="E11" s="5" t="s">
        <v>5</v>
      </c>
      <c r="F11" s="28">
        <f>SUM(F5:F10)</f>
        <v>5.412567786399998E-05</v>
      </c>
      <c r="G11" s="28">
        <f>SUM(G5:G10)</f>
        <v>0.00010808656000000007</v>
      </c>
    </row>
    <row r="12" ht="13.5" thickBot="1"/>
    <row r="13" spans="1:3" ht="13.5" thickBot="1">
      <c r="A13" t="s">
        <v>15</v>
      </c>
      <c r="B13" s="29">
        <f>AVERAGE(B5:B10)</f>
        <v>0.22800000000000004</v>
      </c>
      <c r="C13" s="6">
        <f>AVERAGE(C5:C10)</f>
        <v>0.16805999999999996</v>
      </c>
    </row>
    <row r="14" spans="4:6" ht="13.5" thickBot="1">
      <c r="D14" s="20" t="s">
        <v>11</v>
      </c>
      <c r="E14" s="21"/>
      <c r="F14" s="22"/>
    </row>
    <row r="15" spans="1:6" ht="15.75" thickBot="1">
      <c r="A15" s="15" t="s">
        <v>20</v>
      </c>
      <c r="B15" s="23">
        <f>+F11/G11</f>
        <v>0.5007623321900516</v>
      </c>
      <c r="C15" s="24"/>
      <c r="D15" s="7">
        <f>IF(B15&gt;1,D16,0)</f>
        <v>0</v>
      </c>
      <c r="E15" s="7">
        <f>IF(B15=1,E16,0)</f>
        <v>0</v>
      </c>
      <c r="F15" s="8" t="str">
        <f>IF(B15&lt;1,F16,0)</f>
        <v>Riesgo Bajo</v>
      </c>
    </row>
    <row r="16" spans="4:6" ht="3" customHeight="1">
      <c r="D16" s="9" t="s">
        <v>9</v>
      </c>
      <c r="E16" s="9" t="s">
        <v>8</v>
      </c>
      <c r="F16" s="9" t="s">
        <v>10</v>
      </c>
    </row>
    <row r="17" spans="4:6" ht="13.5" thickBot="1">
      <c r="D17" s="9"/>
      <c r="E17" s="9"/>
      <c r="F17" s="9"/>
    </row>
    <row r="18" spans="1:6" ht="13.5" thickBot="1">
      <c r="A18" t="s">
        <v>6</v>
      </c>
      <c r="B18" s="25">
        <f>+C13-B13*B15</f>
        <v>0.05388618826066817</v>
      </c>
      <c r="C18" s="26"/>
      <c r="E18" s="30" t="s">
        <v>22</v>
      </c>
      <c r="F18" s="31">
        <f>B13+(B13-C13)*B15</f>
        <v>0.25801569419147175</v>
      </c>
    </row>
    <row r="19" ht="13.5" thickBot="1"/>
    <row r="20" spans="1:3" ht="13.5" thickBot="1">
      <c r="A20" t="s">
        <v>7</v>
      </c>
      <c r="B20" s="29">
        <f>STDEV(B5:B10)</f>
        <v>0.060580524923443776</v>
      </c>
      <c r="C20" s="29">
        <f>STDEV(C5:C10)</f>
        <v>0.04920942999060254</v>
      </c>
    </row>
    <row r="21" spans="4:6" ht="13.5" thickBot="1">
      <c r="D21" s="1"/>
      <c r="E21" s="1"/>
      <c r="F21" s="1"/>
    </row>
    <row r="22" spans="1:6" ht="13.5" thickBot="1">
      <c r="A22" t="s">
        <v>12</v>
      </c>
      <c r="B22" s="16">
        <f>CORREL(B5:B10,C5:C10)</f>
        <v>0.5409520292778417</v>
      </c>
      <c r="C22" s="17"/>
      <c r="D22" s="1" t="s">
        <v>13</v>
      </c>
      <c r="E22" s="18" t="s">
        <v>14</v>
      </c>
      <c r="F22" s="18"/>
    </row>
  </sheetData>
  <sheetProtection/>
  <mergeCells count="6">
    <mergeCell ref="A1:E1"/>
    <mergeCell ref="D14:F14"/>
    <mergeCell ref="B15:C15"/>
    <mergeCell ref="B18:C18"/>
    <mergeCell ref="B22:C22"/>
    <mergeCell ref="E22:F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8.8515625" style="0" customWidth="1"/>
    <col min="2" max="2" width="15.7109375" style="0" bestFit="1" customWidth="1"/>
    <col min="3" max="3" width="17.7109375" style="0" bestFit="1" customWidth="1"/>
    <col min="4" max="4" width="18.140625" style="0" customWidth="1"/>
    <col min="5" max="5" width="15.71093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5" ht="12.75">
      <c r="A1" s="19" t="s">
        <v>0</v>
      </c>
      <c r="B1" s="19"/>
      <c r="C1" s="19"/>
      <c r="D1" s="19"/>
      <c r="E1" s="19"/>
    </row>
    <row r="3" spans="2:3" ht="29.25" customHeight="1">
      <c r="B3" s="11" t="s">
        <v>1</v>
      </c>
      <c r="C3" s="11" t="s">
        <v>2</v>
      </c>
    </row>
    <row r="4" spans="1:7" ht="14.25">
      <c r="A4" s="12" t="s">
        <v>21</v>
      </c>
      <c r="B4" s="13" t="s">
        <v>3</v>
      </c>
      <c r="C4" s="13" t="s">
        <v>4</v>
      </c>
      <c r="D4" s="13" t="s">
        <v>16</v>
      </c>
      <c r="E4" s="13" t="s">
        <v>17</v>
      </c>
      <c r="F4" s="13" t="s">
        <v>18</v>
      </c>
      <c r="G4" s="13" t="s">
        <v>19</v>
      </c>
    </row>
    <row r="5" spans="1:7" ht="12.75">
      <c r="A5" s="1">
        <v>1</v>
      </c>
      <c r="B5" s="14">
        <v>0.09</v>
      </c>
      <c r="C5" s="14">
        <v>0.2</v>
      </c>
      <c r="D5" s="27">
        <f>(B5-$B$13)^2</f>
        <v>0.0004000000000000007</v>
      </c>
      <c r="E5" s="27">
        <f>(C5-$C$13)^2</f>
        <v>0.0004000000000000007</v>
      </c>
      <c r="F5" s="27">
        <f>D5*E5</f>
        <v>1.6000000000000059E-07</v>
      </c>
      <c r="G5" s="27">
        <f>+D5^2</f>
        <v>1.6000000000000059E-07</v>
      </c>
    </row>
    <row r="6" spans="1:7" ht="12.75">
      <c r="A6" s="1">
        <v>2</v>
      </c>
      <c r="B6" s="14">
        <v>0.1</v>
      </c>
      <c r="C6" s="14">
        <v>0.21</v>
      </c>
      <c r="D6" s="27">
        <f>(B6-$B$13)^2</f>
        <v>0.00010000000000000018</v>
      </c>
      <c r="E6" s="27">
        <f>(C6-$C$13)^2</f>
        <v>0.00010000000000000074</v>
      </c>
      <c r="F6" s="27">
        <f>D6*E6</f>
        <v>1.0000000000000091E-08</v>
      </c>
      <c r="G6" s="27">
        <f>+D6^2</f>
        <v>1.0000000000000037E-08</v>
      </c>
    </row>
    <row r="7" spans="1:7" ht="12.75">
      <c r="A7" s="1">
        <v>3</v>
      </c>
      <c r="B7" s="14">
        <v>0.11</v>
      </c>
      <c r="C7" s="14">
        <v>0.22</v>
      </c>
      <c r="D7" s="27">
        <f>(B7-$B$13)^2</f>
        <v>1.925929944387236E-34</v>
      </c>
      <c r="E7" s="27">
        <f>(C7-$C$13)^2</f>
        <v>7.703719777548943E-34</v>
      </c>
      <c r="F7" s="27">
        <f>D7*E7</f>
        <v>1.4836824602749686E-67</v>
      </c>
      <c r="G7" s="27">
        <f>+D7^2</f>
        <v>3.7092061506874214E-68</v>
      </c>
    </row>
    <row r="8" spans="1:7" ht="12.75">
      <c r="A8" s="1">
        <v>4</v>
      </c>
      <c r="B8" s="14">
        <v>0.12</v>
      </c>
      <c r="C8" s="14">
        <v>0.23</v>
      </c>
      <c r="D8" s="27">
        <f>(B8-$B$13)^2</f>
        <v>9.999999999999963E-05</v>
      </c>
      <c r="E8" s="27">
        <f>(C8-$C$13)^2</f>
        <v>9.999999999999963E-05</v>
      </c>
      <c r="F8" s="27">
        <f>D8*E8</f>
        <v>9.999999999999926E-09</v>
      </c>
      <c r="G8" s="27">
        <f>+D8^2</f>
        <v>9.999999999999926E-09</v>
      </c>
    </row>
    <row r="9" spans="1:7" ht="12.75">
      <c r="A9" s="1">
        <v>5</v>
      </c>
      <c r="B9" s="14">
        <v>0.13</v>
      </c>
      <c r="C9" s="14">
        <v>0.24</v>
      </c>
      <c r="D9" s="27">
        <f>(B9-$B$13)^2</f>
        <v>0.0003999999999999996</v>
      </c>
      <c r="E9" s="27">
        <f>(C9-$C$13)^2</f>
        <v>0.0003999999999999985</v>
      </c>
      <c r="F9" s="27">
        <f>D9*E9</f>
        <v>1.5999999999999924E-07</v>
      </c>
      <c r="G9" s="27">
        <f>+D9^2</f>
        <v>1.5999999999999966E-07</v>
      </c>
    </row>
    <row r="10" spans="1:7" ht="13.5" thickBot="1">
      <c r="A10" s="1"/>
      <c r="B10" s="10"/>
      <c r="C10" s="10"/>
      <c r="D10" s="4"/>
      <c r="E10" s="4"/>
      <c r="F10" s="3"/>
      <c r="G10" s="3"/>
    </row>
    <row r="11" spans="2:7" ht="13.5" thickBot="1">
      <c r="B11" s="2">
        <f>SUM(B5:B10)</f>
        <v>0.55</v>
      </c>
      <c r="C11" s="2">
        <f>SUM(C5:C10)</f>
        <v>1.1</v>
      </c>
      <c r="D11" s="5" t="s">
        <v>5</v>
      </c>
      <c r="E11" s="5" t="s">
        <v>5</v>
      </c>
      <c r="F11" s="28">
        <f>SUM(F5:F10)</f>
        <v>3.399999999999998E-07</v>
      </c>
      <c r="G11" s="28">
        <f>SUM(G5:G10)</f>
        <v>3.4000000000000024E-07</v>
      </c>
    </row>
    <row r="12" ht="13.5" thickBot="1"/>
    <row r="13" spans="1:3" ht="13.5" thickBot="1">
      <c r="A13" t="s">
        <v>15</v>
      </c>
      <c r="B13" s="29">
        <f>AVERAGE(B5:B10)</f>
        <v>0.11000000000000001</v>
      </c>
      <c r="C13" s="29">
        <f>AVERAGE(C5:C10)</f>
        <v>0.22000000000000003</v>
      </c>
    </row>
    <row r="14" spans="4:6" ht="13.5" thickBot="1">
      <c r="D14" s="20" t="s">
        <v>11</v>
      </c>
      <c r="E14" s="21"/>
      <c r="F14" s="22"/>
    </row>
    <row r="15" spans="1:6" ht="15.75" thickBot="1">
      <c r="A15" s="15" t="s">
        <v>20</v>
      </c>
      <c r="B15" s="23">
        <f>+F11/G11</f>
        <v>0.9999999999999988</v>
      </c>
      <c r="C15" s="24"/>
      <c r="D15" s="7">
        <f>IF(B15&gt;1,D16,0)</f>
        <v>0</v>
      </c>
      <c r="E15" s="7">
        <f>IF(B15=1,E16,0)</f>
        <v>0</v>
      </c>
      <c r="F15" s="8" t="str">
        <f>IF(B15&lt;1,F16,0)</f>
        <v>Riesgo Bajo</v>
      </c>
    </row>
    <row r="16" spans="4:6" ht="12.75">
      <c r="D16" s="9" t="s">
        <v>9</v>
      </c>
      <c r="E16" s="9" t="s">
        <v>8</v>
      </c>
      <c r="F16" s="9" t="s">
        <v>10</v>
      </c>
    </row>
    <row r="17" spans="4:6" ht="13.5" thickBot="1">
      <c r="D17" s="9"/>
      <c r="E17" s="9"/>
      <c r="F17" s="9"/>
    </row>
    <row r="18" spans="1:6" ht="13.5" thickBot="1">
      <c r="A18" t="s">
        <v>6</v>
      </c>
      <c r="B18" s="25">
        <f>+C13-B13*B15</f>
        <v>0.11000000000000015</v>
      </c>
      <c r="C18" s="26"/>
      <c r="E18" s="30" t="s">
        <v>22</v>
      </c>
      <c r="F18" s="31">
        <f>B13+(B13-C13)*B15</f>
        <v>1.3877787807814457E-16</v>
      </c>
    </row>
    <row r="19" ht="13.5" thickBot="1"/>
    <row r="20" spans="1:3" ht="13.5" thickBot="1">
      <c r="A20" t="s">
        <v>7</v>
      </c>
      <c r="B20" s="29">
        <f>STDEV(B5:B10)</f>
        <v>0.015811388300841795</v>
      </c>
      <c r="C20" s="29">
        <f>STDEV(C5:C10)</f>
        <v>0.015811388300841465</v>
      </c>
    </row>
    <row r="21" spans="4:6" ht="13.5" thickBot="1">
      <c r="D21" s="1"/>
      <c r="E21" s="1"/>
      <c r="F21" s="1"/>
    </row>
    <row r="22" spans="1:6" ht="13.5" thickBot="1">
      <c r="A22" t="s">
        <v>12</v>
      </c>
      <c r="B22" s="16">
        <f>CORREL(B5:B10,C5:C10)</f>
        <v>1</v>
      </c>
      <c r="C22" s="17"/>
      <c r="D22" s="1" t="s">
        <v>13</v>
      </c>
      <c r="E22" s="18" t="s">
        <v>14</v>
      </c>
      <c r="F22" s="18"/>
    </row>
  </sheetData>
  <sheetProtection/>
  <mergeCells count="6">
    <mergeCell ref="A1:E1"/>
    <mergeCell ref="D14:F14"/>
    <mergeCell ref="B15:C15"/>
    <mergeCell ref="B18:C18"/>
    <mergeCell ref="B22:C22"/>
    <mergeCell ref="E22:F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8.8515625" style="0" customWidth="1"/>
    <col min="2" max="2" width="15.7109375" style="0" bestFit="1" customWidth="1"/>
    <col min="3" max="3" width="17.7109375" style="0" bestFit="1" customWidth="1"/>
    <col min="4" max="4" width="18.140625" style="0" customWidth="1"/>
    <col min="5" max="5" width="15.7109375" style="0" customWidth="1"/>
    <col min="6" max="6" width="12.7109375" style="0" customWidth="1"/>
    <col min="7" max="7" width="14.28125" style="0" customWidth="1"/>
    <col min="8" max="8" width="15.8515625" style="0" customWidth="1"/>
  </cols>
  <sheetData>
    <row r="1" spans="1:5" ht="12.75">
      <c r="A1" s="19" t="s">
        <v>0</v>
      </c>
      <c r="B1" s="19"/>
      <c r="C1" s="19"/>
      <c r="D1" s="19"/>
      <c r="E1" s="19"/>
    </row>
    <row r="3" spans="2:3" ht="29.25" customHeight="1">
      <c r="B3" s="11" t="s">
        <v>1</v>
      </c>
      <c r="C3" s="11" t="s">
        <v>2</v>
      </c>
    </row>
    <row r="4" spans="1:7" ht="14.25">
      <c r="A4" s="12" t="s">
        <v>21</v>
      </c>
      <c r="B4" s="13" t="s">
        <v>3</v>
      </c>
      <c r="C4" s="13" t="s">
        <v>4</v>
      </c>
      <c r="D4" s="13" t="s">
        <v>16</v>
      </c>
      <c r="E4" s="13" t="s">
        <v>17</v>
      </c>
      <c r="F4" s="13" t="s">
        <v>18</v>
      </c>
      <c r="G4" s="13" t="s">
        <v>19</v>
      </c>
    </row>
    <row r="5" spans="1:7" ht="12.75">
      <c r="A5" s="1">
        <v>1</v>
      </c>
      <c r="B5" s="14">
        <v>0.2</v>
      </c>
      <c r="C5" s="14">
        <v>0.139</v>
      </c>
      <c r="D5" s="27">
        <f>(B5-$B$13)^2</f>
        <v>0.009999999999999995</v>
      </c>
      <c r="E5" s="27">
        <f>(C5-$C$13)^2</f>
        <v>3.239999999999986E-06</v>
      </c>
      <c r="F5" s="27">
        <f>D5*E5</f>
        <v>3.239999999999984E-08</v>
      </c>
      <c r="G5" s="27">
        <f>+D5^2</f>
        <v>9.99999999999999E-05</v>
      </c>
    </row>
    <row r="6" spans="1:7" ht="12.75">
      <c r="A6" s="1">
        <v>2</v>
      </c>
      <c r="B6" s="14">
        <v>0.3</v>
      </c>
      <c r="C6" s="14">
        <v>0.14</v>
      </c>
      <c r="D6" s="27">
        <f>(B6-$B$13)^2</f>
        <v>0</v>
      </c>
      <c r="E6" s="27">
        <f>(C6-$C$13)^2</f>
        <v>6.399999999999923E-07</v>
      </c>
      <c r="F6" s="27">
        <f>D6*E6</f>
        <v>0</v>
      </c>
      <c r="G6" s="27">
        <f>+D6^2</f>
        <v>0</v>
      </c>
    </row>
    <row r="7" spans="1:7" ht="12.75">
      <c r="A7" s="1">
        <v>3</v>
      </c>
      <c r="B7" s="14">
        <v>0.5</v>
      </c>
      <c r="C7" s="14">
        <v>0.145</v>
      </c>
      <c r="D7" s="27">
        <f>(B7-$B$13)^2</f>
        <v>0.04000000000000001</v>
      </c>
      <c r="E7" s="27">
        <f>(C7-$C$13)^2</f>
        <v>1.7639999999999845E-05</v>
      </c>
      <c r="F7" s="27">
        <f>D7*E7</f>
        <v>7.055999999999939E-07</v>
      </c>
      <c r="G7" s="27">
        <f>+D7^2</f>
        <v>0.0016000000000000007</v>
      </c>
    </row>
    <row r="8" spans="1:7" ht="12.75">
      <c r="A8" s="1">
        <v>4</v>
      </c>
      <c r="B8" s="14">
        <v>0.3</v>
      </c>
      <c r="C8" s="14">
        <v>0.136</v>
      </c>
      <c r="D8" s="27">
        <f>(B8-$B$13)^2</f>
        <v>0</v>
      </c>
      <c r="E8" s="27">
        <f>(C8-$C$13)^2</f>
        <v>2.3039999999999986E-05</v>
      </c>
      <c r="F8" s="27">
        <f>D8*E8</f>
        <v>0</v>
      </c>
      <c r="G8" s="27">
        <f>+D8^2</f>
        <v>0</v>
      </c>
    </row>
    <row r="9" spans="1:7" ht="12.75">
      <c r="A9" s="1">
        <v>5</v>
      </c>
      <c r="B9" s="14">
        <v>0.2</v>
      </c>
      <c r="C9" s="14">
        <v>0.144</v>
      </c>
      <c r="D9" s="27">
        <f>(B9-$B$13)^2</f>
        <v>0.009999999999999995</v>
      </c>
      <c r="E9" s="27">
        <f>(C9-$C$13)^2</f>
        <v>1.0239999999999877E-05</v>
      </c>
      <c r="F9" s="27">
        <f>D9*E9</f>
        <v>1.0239999999999872E-07</v>
      </c>
      <c r="G9" s="27">
        <f>+D9^2</f>
        <v>9.99999999999999E-05</v>
      </c>
    </row>
    <row r="10" spans="1:7" ht="13.5" thickBot="1">
      <c r="A10" s="1"/>
      <c r="B10" s="10"/>
      <c r="C10" s="10"/>
      <c r="D10" s="4"/>
      <c r="E10" s="4"/>
      <c r="F10" s="3"/>
      <c r="G10" s="3"/>
    </row>
    <row r="11" spans="2:7" ht="13.5" thickBot="1">
      <c r="B11" s="2">
        <f>SUM(B5:B10)</f>
        <v>1.5</v>
      </c>
      <c r="C11" s="2">
        <f>SUM(C5:C10)</f>
        <v>0.7040000000000001</v>
      </c>
      <c r="D11" s="5" t="s">
        <v>5</v>
      </c>
      <c r="E11" s="5" t="s">
        <v>5</v>
      </c>
      <c r="F11" s="28">
        <f>SUM(F5:F10)</f>
        <v>8.403999999999925E-07</v>
      </c>
      <c r="G11" s="28">
        <f>SUM(G5:G10)</f>
        <v>0.0018000000000000004</v>
      </c>
    </row>
    <row r="12" ht="13.5" thickBot="1"/>
    <row r="13" spans="1:3" ht="13.5" thickBot="1">
      <c r="A13" t="s">
        <v>15</v>
      </c>
      <c r="B13" s="29">
        <f>AVERAGE(B5:B10)</f>
        <v>0.3</v>
      </c>
      <c r="C13" s="29">
        <f>AVERAGE(C5:C10)</f>
        <v>0.1408</v>
      </c>
    </row>
    <row r="14" spans="4:6" ht="13.5" thickBot="1">
      <c r="D14" s="20" t="s">
        <v>11</v>
      </c>
      <c r="E14" s="21"/>
      <c r="F14" s="22"/>
    </row>
    <row r="15" spans="1:6" ht="15.75" thickBot="1">
      <c r="A15" s="15" t="s">
        <v>20</v>
      </c>
      <c r="B15" s="23">
        <f>+F11/G11</f>
        <v>0.00046688888888888464</v>
      </c>
      <c r="C15" s="24"/>
      <c r="D15" s="7">
        <f>IF(B15&gt;1,D16,0)</f>
        <v>0</v>
      </c>
      <c r="E15" s="7">
        <f>IF(B15=1,E16,0)</f>
        <v>0</v>
      </c>
      <c r="F15" s="8" t="str">
        <f>IF(B15&lt;1,F16,0)</f>
        <v>Riesgo Bajo</v>
      </c>
    </row>
    <row r="16" spans="4:6" ht="12.75">
      <c r="D16" s="9" t="s">
        <v>9</v>
      </c>
      <c r="E16" s="9" t="s">
        <v>8</v>
      </c>
      <c r="F16" s="9" t="s">
        <v>10</v>
      </c>
    </row>
    <row r="17" spans="4:6" ht="13.5" thickBot="1">
      <c r="D17" s="9"/>
      <c r="E17" s="9"/>
      <c r="F17" s="9"/>
    </row>
    <row r="18" spans="1:6" ht="13.5" thickBot="1">
      <c r="A18" t="s">
        <v>6</v>
      </c>
      <c r="B18" s="25">
        <f>+C13-B13*B15</f>
        <v>0.14065993333333335</v>
      </c>
      <c r="C18" s="26"/>
      <c r="E18" s="30" t="s">
        <v>22</v>
      </c>
      <c r="F18" s="31">
        <f>B13+(B13-C13)*B15</f>
        <v>0.3000743287111111</v>
      </c>
    </row>
    <row r="19" ht="13.5" thickBot="1"/>
    <row r="20" spans="1:3" ht="13.5" thickBot="1">
      <c r="A20" t="s">
        <v>7</v>
      </c>
      <c r="B20" s="29">
        <f>STDEV(B5:B10)</f>
        <v>0.1224744871391589</v>
      </c>
      <c r="C20" s="29">
        <f>STDEV(C5:C10)</f>
        <v>0.0037013511046643387</v>
      </c>
    </row>
    <row r="21" spans="4:6" ht="13.5" thickBot="1">
      <c r="D21" s="1"/>
      <c r="E21" s="1"/>
      <c r="F21" s="1"/>
    </row>
    <row r="22" spans="1:6" ht="13.5" thickBot="1">
      <c r="A22" t="s">
        <v>12</v>
      </c>
      <c r="B22" s="16">
        <f>CORREL(B5:B10,C5:C10)</f>
        <v>0.3860398476715423</v>
      </c>
      <c r="C22" s="17"/>
      <c r="D22" s="1" t="s">
        <v>13</v>
      </c>
      <c r="E22" s="18" t="s">
        <v>14</v>
      </c>
      <c r="F22" s="18"/>
    </row>
  </sheetData>
  <sheetProtection/>
  <mergeCells count="6">
    <mergeCell ref="A1:E1"/>
    <mergeCell ref="D14:F14"/>
    <mergeCell ref="B15:C15"/>
    <mergeCell ref="B18:C18"/>
    <mergeCell ref="B22:C22"/>
    <mergeCell ref="E22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william mendez</cp:lastModifiedBy>
  <dcterms:created xsi:type="dcterms:W3CDTF">1996-11-27T10:00:04Z</dcterms:created>
  <dcterms:modified xsi:type="dcterms:W3CDTF">2018-06-03T10:34:11Z</dcterms:modified>
  <cp:category/>
  <cp:version/>
  <cp:contentType/>
  <cp:contentStatus/>
</cp:coreProperties>
</file>