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1535" windowHeight="6495"/>
  </bookViews>
  <sheets>
    <sheet name="Notas S2" sheetId="18" r:id="rId1"/>
    <sheet name="Asistencia S2" sheetId="19" r:id="rId2"/>
    <sheet name="Control Asistencia S2" sheetId="20" r:id="rId3"/>
    <sheet name="Hoja9" sheetId="9" r:id="rId4"/>
    <sheet name="Hoja10" sheetId="10" r:id="rId5"/>
    <sheet name="Hoja11" sheetId="11" r:id="rId6"/>
    <sheet name="Hoja12" sheetId="12" r:id="rId7"/>
    <sheet name="Hoja13" sheetId="13" r:id="rId8"/>
    <sheet name="Hoja14" sheetId="14" r:id="rId9"/>
    <sheet name="Hoja15" sheetId="15" r:id="rId10"/>
    <sheet name="Hoja16" sheetId="16" r:id="rId11"/>
  </sheets>
  <definedNames>
    <definedName name="_xlnm.Print_Area" localSheetId="0">'Notas S2'!$A$1:$I$49</definedName>
  </definedNames>
  <calcPr calcId="125725"/>
</workbook>
</file>

<file path=xl/calcChain.xml><?xml version="1.0" encoding="utf-8"?>
<calcChain xmlns="http://schemas.openxmlformats.org/spreadsheetml/2006/main">
  <c r="G3" i="18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"/>
  <c r="AA26" i="20"/>
  <c r="O17" i="18" s="1"/>
  <c r="AA24" i="20"/>
  <c r="AA23"/>
  <c r="AA22"/>
  <c r="AA21"/>
  <c r="AA20"/>
  <c r="AA19"/>
  <c r="AA18"/>
  <c r="AA17"/>
  <c r="AA16"/>
  <c r="AA15"/>
  <c r="AA14"/>
  <c r="AA13"/>
  <c r="AA12"/>
  <c r="O12" i="18" s="1"/>
  <c r="AA11" i="20"/>
  <c r="AA10"/>
  <c r="O10" i="18" s="1"/>
  <c r="AA9" i="20"/>
  <c r="AA8"/>
  <c r="AA7"/>
  <c r="AA6"/>
  <c r="AA5"/>
  <c r="AA4"/>
  <c r="AA3"/>
  <c r="O3" i="18" s="1"/>
  <c r="AA2" i="20"/>
  <c r="O2" i="18" s="1"/>
  <c r="H17"/>
  <c r="O23"/>
  <c r="AA25" i="20"/>
  <c r="AA27"/>
  <c r="AA28"/>
  <c r="AA29"/>
  <c r="AA30"/>
  <c r="AA31"/>
  <c r="AA32"/>
  <c r="AA33"/>
  <c r="AA34"/>
  <c r="AA35"/>
  <c r="AA36"/>
  <c r="AA37"/>
  <c r="AA38"/>
  <c r="AA39"/>
  <c r="AA40"/>
  <c r="AA41"/>
  <c r="B56" i="18"/>
  <c r="B55"/>
  <c r="B54"/>
  <c r="B53"/>
  <c r="O4"/>
  <c r="O5"/>
  <c r="O6"/>
  <c r="O7"/>
  <c r="O8"/>
  <c r="O9"/>
  <c r="O11"/>
  <c r="O13"/>
  <c r="O14"/>
  <c r="O15"/>
  <c r="O16"/>
  <c r="O18"/>
  <c r="O19"/>
  <c r="O20"/>
  <c r="O21"/>
  <c r="O22"/>
  <c r="O24"/>
  <c r="O25"/>
  <c r="H21"/>
  <c r="H22"/>
  <c r="H23"/>
  <c r="H24"/>
  <c r="H25"/>
  <c r="H20"/>
  <c r="AA44" i="20"/>
  <c r="B43"/>
  <c r="B49" s="1"/>
  <c r="G49" i="18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H19"/>
  <c r="H18"/>
  <c r="H16"/>
  <c r="H15"/>
  <c r="H14"/>
  <c r="H13"/>
  <c r="H12"/>
  <c r="H11"/>
  <c r="H9"/>
  <c r="H8"/>
  <c r="H7"/>
  <c r="H5"/>
  <c r="H4"/>
  <c r="H3"/>
  <c r="H2"/>
  <c r="H49" l="1"/>
  <c r="H48"/>
  <c r="B46" i="20"/>
  <c r="B47"/>
  <c r="B48"/>
  <c r="H44" i="18"/>
  <c r="H45"/>
  <c r="H46"/>
  <c r="H47"/>
</calcChain>
</file>

<file path=xl/sharedStrings.xml><?xml version="1.0" encoding="utf-8"?>
<sst xmlns="http://schemas.openxmlformats.org/spreadsheetml/2006/main" count="266" uniqueCount="126">
  <si>
    <t>NOMBRE</t>
  </si>
  <si>
    <t>CEDULA</t>
  </si>
  <si>
    <t>PRIMER PARCIAL</t>
  </si>
  <si>
    <t>SEGUNDO PARCIAL</t>
  </si>
  <si>
    <t>TERCER PARCIAL</t>
  </si>
  <si>
    <t>PROMEDIO</t>
  </si>
  <si>
    <t>CODIGO</t>
  </si>
  <si>
    <t>Fecha</t>
  </si>
  <si>
    <t>Materia vista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</si>
  <si>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</si>
  <si>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</si>
  <si>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</si>
  <si>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</si>
  <si>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</si>
  <si>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</si>
  <si>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</si>
  <si>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</si>
  <si>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</si>
  <si>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</si>
  <si>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</si>
  <si>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</si>
  <si>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</si>
  <si>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</si>
  <si>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</si>
  <si>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</si>
  <si>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</si>
  <si>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</si>
  <si>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</si>
  <si>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</si>
  <si>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 xml:space="preserve">Leyenda de códigos:  </t>
  </si>
  <si>
    <r>
      <t>RA</t>
    </r>
    <r>
      <rPr>
        <sz val="10"/>
        <rFont val="Arial"/>
        <family val="2"/>
      </rPr>
      <t>: Retirado por alumno</t>
    </r>
  </si>
  <si>
    <r>
      <t>SA</t>
    </r>
    <r>
      <rPr>
        <sz val="10"/>
        <color indexed="12"/>
        <rFont val="Arial"/>
        <family val="2"/>
      </rPr>
      <t xml:space="preserve">: </t>
    </r>
    <r>
      <rPr>
        <sz val="10"/>
        <rFont val="Arial"/>
        <family val="2"/>
      </rPr>
      <t>Satisfactorio (10 a 15)</t>
    </r>
  </si>
  <si>
    <r>
      <t>DE</t>
    </r>
    <r>
      <rPr>
        <sz val="10"/>
        <color indexed="10"/>
        <rFont val="Arial"/>
        <family val="2"/>
      </rPr>
      <t xml:space="preserve">: </t>
    </r>
    <r>
      <rPr>
        <sz val="10"/>
        <rFont val="Arial"/>
        <family val="2"/>
      </rPr>
      <t>Deficiente (00 a 09)</t>
    </r>
  </si>
  <si>
    <r>
      <t>EX</t>
    </r>
    <r>
      <rPr>
        <sz val="10"/>
        <color indexed="50"/>
        <rFont val="Arial"/>
        <family val="2"/>
      </rPr>
      <t xml:space="preserve">: </t>
    </r>
    <r>
      <rPr>
        <sz val="10"/>
        <rFont val="Arial"/>
        <family val="2"/>
      </rPr>
      <t>Excelente (16 a 20)</t>
    </r>
  </si>
  <si>
    <t>Total</t>
  </si>
  <si>
    <t>Numero de semanas</t>
  </si>
  <si>
    <t>Número de clases</t>
  </si>
  <si>
    <r>
      <t>AU</t>
    </r>
    <r>
      <rPr>
        <sz val="10"/>
        <color indexed="16"/>
        <rFont val="Arial"/>
        <family val="2"/>
      </rPr>
      <t>: Ausente</t>
    </r>
  </si>
  <si>
    <t>PROYECTO</t>
  </si>
  <si>
    <t>CLASES PERDIDAS</t>
  </si>
  <si>
    <t>V015920542</t>
  </si>
  <si>
    <t>Alemán Guillén, Betty Andreina</t>
  </si>
  <si>
    <t>V018864491</t>
  </si>
  <si>
    <t>Briceño , Nairober Del Valle</t>
  </si>
  <si>
    <t>V018072387</t>
  </si>
  <si>
    <t>Collantes Torres , Italo Ramon</t>
  </si>
  <si>
    <t>V017864162</t>
  </si>
  <si>
    <t>Cordero Herrera, Henry Solohan</t>
  </si>
  <si>
    <t>V020518386</t>
  </si>
  <si>
    <t>Alvarez Ovalles , Juan Carlos</t>
  </si>
  <si>
    <t>V018618930</t>
  </si>
  <si>
    <t>Araujo Gonzalez , Jennifer Desiree</t>
  </si>
  <si>
    <t>V019713576</t>
  </si>
  <si>
    <t>Bonilla Parra , Yesenia Del Carmen</t>
  </si>
  <si>
    <t>V016653217</t>
  </si>
  <si>
    <t>Castellanos Godoy , Ricardo Alfonso</t>
  </si>
  <si>
    <t>V017604421</t>
  </si>
  <si>
    <t>Diaz Urribarri , Manuel Alejandro</t>
  </si>
  <si>
    <t>V019643031</t>
  </si>
  <si>
    <t>Gil Castellanos , Jesus David</t>
  </si>
  <si>
    <t>V017265387</t>
  </si>
  <si>
    <t>Mendoza Bastidas , Ronald Eduardo</t>
  </si>
  <si>
    <t>V019421884</t>
  </si>
  <si>
    <t>Mercado Duarte , Guido Alejandro</t>
  </si>
  <si>
    <t>V018618171</t>
  </si>
  <si>
    <t>Navas Quintero , Bernardo Andres</t>
  </si>
  <si>
    <t>V018620878</t>
  </si>
  <si>
    <t>Newman Bello , Alejandro Paul</t>
  </si>
  <si>
    <t>V018401626</t>
  </si>
  <si>
    <t>Osman Osman , Osman Jamal</t>
  </si>
  <si>
    <t>V017832549</t>
  </si>
  <si>
    <t>Paz Ramirez , Carlos Andres</t>
  </si>
  <si>
    <t>V017605538</t>
  </si>
  <si>
    <t>Perez P. Ruben D.</t>
  </si>
  <si>
    <t>V019422033</t>
  </si>
  <si>
    <t>Quintero Barrios, Alvaro José</t>
  </si>
  <si>
    <t>V018796304</t>
  </si>
  <si>
    <t>Raimundo Colmenares , Franz Nemer</t>
  </si>
  <si>
    <t>V018798310</t>
  </si>
  <si>
    <t>Ramirez Chourio , David Jose</t>
  </si>
  <si>
    <t>V019148118</t>
  </si>
  <si>
    <t>Sandoval Cano , Jose Alejandro</t>
  </si>
  <si>
    <t>V017305938</t>
  </si>
  <si>
    <t>Valladares Gil , Gelaydi Josefina</t>
  </si>
  <si>
    <t>V019145838</t>
  </si>
  <si>
    <t>Vasquez Christopher, Larry Jesús</t>
  </si>
  <si>
    <t>Lunes 4:30 - 7:00 (Multimed)</t>
  </si>
  <si>
    <t>Jueves, 4:30  - 7:00 (Multimed)</t>
  </si>
  <si>
    <t>Palacios Mendez Eduard Johan</t>
  </si>
  <si>
    <t>V0111049395</t>
  </si>
  <si>
    <t>AUSENCIAS (max=9)</t>
  </si>
  <si>
    <t>Calculo ausencias</t>
  </si>
  <si>
    <t>G1</t>
  </si>
  <si>
    <t>G2</t>
  </si>
  <si>
    <t>G3</t>
  </si>
  <si>
    <t>C2</t>
  </si>
  <si>
    <t>C1</t>
  </si>
  <si>
    <t>C3</t>
  </si>
  <si>
    <t>G4</t>
  </si>
  <si>
    <t>C4</t>
  </si>
  <si>
    <t>G5</t>
  </si>
  <si>
    <t>C5</t>
  </si>
  <si>
    <t>Arias Christian</t>
  </si>
  <si>
    <t>Rosales Gerardo</t>
  </si>
  <si>
    <t>Hernandez Johanson</t>
  </si>
  <si>
    <t>G6</t>
  </si>
  <si>
    <t>Ortiz Manuel</t>
  </si>
  <si>
    <t>Ortiz Javier</t>
  </si>
  <si>
    <t>C</t>
  </si>
  <si>
    <t>Garcia Jesus</t>
  </si>
  <si>
    <t>G7</t>
  </si>
  <si>
    <t>Valera Nolber</t>
  </si>
  <si>
    <t>Gallardo Alejandro</t>
  </si>
  <si>
    <t>Manzanilla Jesus</t>
  </si>
  <si>
    <t>Garcia Eduardo</t>
  </si>
  <si>
    <t>V011049395</t>
  </si>
  <si>
    <t>Palacios Méndez, Edward Johan</t>
  </si>
  <si>
    <t>S21</t>
  </si>
  <si>
    <t>S22</t>
  </si>
  <si>
    <t>Proy. Ramirez</t>
  </si>
  <si>
    <t>Proy. Santos</t>
  </si>
  <si>
    <t>Proy. Dulhoste</t>
  </si>
  <si>
    <t>Promedio</t>
  </si>
  <si>
    <t>SA</t>
  </si>
  <si>
    <t>DE</t>
  </si>
  <si>
    <t>AU</t>
  </si>
</sst>
</file>

<file path=xl/styles.xml><?xml version="1.0" encoding="utf-8"?>
<styleSheet xmlns="http://schemas.openxmlformats.org/spreadsheetml/2006/main">
  <numFmts count="2">
    <numFmt numFmtId="164" formatCode="00"/>
    <numFmt numFmtId="165" formatCode="[$-200A]d&quot; de &quot;mmmm&quot; de &quot;yyyy;@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color indexed="10"/>
      <name val="Arial"/>
      <family val="2"/>
    </font>
    <font>
      <b/>
      <sz val="14"/>
      <color indexed="56"/>
      <name val="Arial"/>
      <family val="2"/>
    </font>
    <font>
      <sz val="10"/>
      <color indexed="50"/>
      <name val="Arial"/>
      <family val="2"/>
    </font>
    <font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25">
    <xf numFmtId="164" fontId="0" fillId="0" borderId="0" xfId="0"/>
    <xf numFmtId="164" fontId="0" fillId="0" borderId="0" xfId="0" applyAlignment="1">
      <alignment textRotation="90"/>
    </xf>
    <xf numFmtId="164" fontId="0" fillId="0" borderId="0" xfId="0" applyAlignment="1">
      <alignment horizontal="center"/>
    </xf>
    <xf numFmtId="164" fontId="0" fillId="0" borderId="0" xfId="0" applyAlignment="1">
      <alignment horizontal="center" textRotation="90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4" fillId="0" borderId="0" xfId="0" applyFont="1" applyAlignment="1">
      <alignment horizontal="center"/>
    </xf>
    <xf numFmtId="164" fontId="5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8" fillId="0" borderId="0" xfId="0" applyFont="1"/>
    <xf numFmtId="14" fontId="8" fillId="0" borderId="0" xfId="0" applyNumberFormat="1" applyFont="1" applyAlignment="1">
      <alignment horizontal="center" textRotation="90"/>
    </xf>
    <xf numFmtId="164" fontId="0" fillId="0" borderId="0" xfId="0" applyAlignment="1">
      <alignment horizontal="left"/>
    </xf>
    <xf numFmtId="164" fontId="7" fillId="0" borderId="0" xfId="0" applyFont="1" applyAlignment="1">
      <alignment horizontal="left"/>
    </xf>
    <xf numFmtId="164" fontId="15" fillId="0" borderId="0" xfId="0" applyFont="1" applyAlignment="1">
      <alignment horizontal="left"/>
    </xf>
    <xf numFmtId="164" fontId="4" fillId="0" borderId="0" xfId="0" applyFont="1" applyAlignment="1">
      <alignment horizontal="left"/>
    </xf>
    <xf numFmtId="164" fontId="3" fillId="0" borderId="0" xfId="0" applyFont="1" applyAlignment="1">
      <alignment horizontal="left"/>
    </xf>
    <xf numFmtId="1" fontId="1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4" fontId="0" fillId="0" borderId="0" xfId="0" applyBorder="1"/>
    <xf numFmtId="164" fontId="6" fillId="0" borderId="0" xfId="0" quotePrefix="1" applyFont="1" applyBorder="1" applyAlignment="1">
      <alignment horizontal="center"/>
    </xf>
    <xf numFmtId="164" fontId="4" fillId="0" borderId="0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0" fillId="0" borderId="0" xfId="0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9" fillId="0" borderId="1" xfId="0" applyFont="1" applyBorder="1" applyAlignment="1">
      <alignment horizontal="center"/>
    </xf>
    <xf numFmtId="164" fontId="11" fillId="0" borderId="1" xfId="0" quotePrefix="1" applyFont="1" applyBorder="1" applyAlignment="1">
      <alignment horizontal="center"/>
    </xf>
    <xf numFmtId="164" fontId="12" fillId="0" borderId="1" xfId="0" applyFont="1" applyBorder="1" applyAlignment="1">
      <alignment horizontal="center"/>
    </xf>
    <xf numFmtId="164" fontId="0" fillId="0" borderId="1" xfId="0" applyBorder="1" applyAlignment="1">
      <alignment vertical="center"/>
    </xf>
    <xf numFmtId="164" fontId="8" fillId="0" borderId="1" xfId="0" applyFont="1" applyBorder="1"/>
    <xf numFmtId="164" fontId="0" fillId="0" borderId="1" xfId="0" applyFill="1" applyBorder="1" applyAlignment="1">
      <alignment vertical="center"/>
    </xf>
    <xf numFmtId="164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textRotation="90"/>
    </xf>
    <xf numFmtId="164" fontId="8" fillId="0" borderId="0" xfId="0" applyFont="1" applyAlignment="1">
      <alignment horizontal="center" vertical="center"/>
    </xf>
    <xf numFmtId="164" fontId="19" fillId="2" borderId="1" xfId="0" applyFont="1" applyFill="1" applyBorder="1" applyAlignment="1">
      <alignment wrapText="1"/>
    </xf>
    <xf numFmtId="164" fontId="0" fillId="3" borderId="2" xfId="0" applyFill="1" applyBorder="1" applyAlignment="1">
      <alignment vertical="top"/>
    </xf>
    <xf numFmtId="164" fontId="0" fillId="3" borderId="3" xfId="0" applyFill="1" applyBorder="1" applyAlignment="1">
      <alignment horizontal="center" vertical="center"/>
    </xf>
    <xf numFmtId="164" fontId="7" fillId="3" borderId="4" xfId="0" applyFont="1" applyFill="1" applyBorder="1" applyAlignment="1">
      <alignment horizontal="center" vertical="center"/>
    </xf>
    <xf numFmtId="164" fontId="0" fillId="0" borderId="5" xfId="0" applyBorder="1"/>
    <xf numFmtId="164" fontId="10" fillId="0" borderId="6" xfId="0" applyFont="1" applyBorder="1" applyAlignment="1">
      <alignment horizontal="center"/>
    </xf>
    <xf numFmtId="164" fontId="11" fillId="0" borderId="6" xfId="0" quotePrefix="1" applyFont="1" applyBorder="1" applyAlignment="1">
      <alignment horizontal="center"/>
    </xf>
    <xf numFmtId="164" fontId="11" fillId="0" borderId="6" xfId="0" applyFont="1" applyFill="1" applyBorder="1" applyAlignment="1">
      <alignment horizontal="center"/>
    </xf>
    <xf numFmtId="164" fontId="9" fillId="0" borderId="6" xfId="0" applyFont="1" applyBorder="1" applyAlignment="1">
      <alignment horizontal="center"/>
    </xf>
    <xf numFmtId="164" fontId="0" fillId="3" borderId="7" xfId="0" applyFill="1" applyBorder="1"/>
    <xf numFmtId="164" fontId="0" fillId="3" borderId="8" xfId="0" applyFill="1" applyBorder="1" applyAlignment="1">
      <alignment horizontal="center" vertical="top"/>
    </xf>
    <xf numFmtId="164" fontId="5" fillId="3" borderId="9" xfId="0" applyFont="1" applyFill="1" applyBorder="1" applyAlignment="1">
      <alignment horizontal="center"/>
    </xf>
    <xf numFmtId="164" fontId="5" fillId="3" borderId="10" xfId="0" applyFont="1" applyFill="1" applyBorder="1" applyAlignment="1">
      <alignment horizontal="center"/>
    </xf>
    <xf numFmtId="164" fontId="0" fillId="3" borderId="12" xfId="0" applyFill="1" applyBorder="1"/>
    <xf numFmtId="164" fontId="0" fillId="3" borderId="13" xfId="0" applyFill="1" applyBorder="1" applyAlignment="1">
      <alignment horizontal="center"/>
    </xf>
    <xf numFmtId="164" fontId="12" fillId="3" borderId="3" xfId="0" applyFont="1" applyFill="1" applyBorder="1" applyAlignment="1">
      <alignment horizontal="center"/>
    </xf>
    <xf numFmtId="164" fontId="10" fillId="3" borderId="4" xfId="0" applyFont="1" applyFill="1" applyBorder="1" applyAlignment="1">
      <alignment horizontal="center"/>
    </xf>
    <xf numFmtId="164" fontId="19" fillId="2" borderId="1" xfId="0" applyFont="1" applyFill="1" applyBorder="1" applyAlignment="1">
      <alignment horizontal="center" wrapText="1"/>
    </xf>
    <xf numFmtId="164" fontId="0" fillId="3" borderId="8" xfId="0" applyFill="1" applyBorder="1" applyAlignment="1">
      <alignment horizontal="center"/>
    </xf>
    <xf numFmtId="164" fontId="0" fillId="0" borderId="2" xfId="0" applyBorder="1"/>
    <xf numFmtId="164" fontId="0" fillId="0" borderId="3" xfId="0" applyBorder="1" applyAlignment="1">
      <alignment horizontal="center"/>
    </xf>
    <xf numFmtId="164" fontId="0" fillId="0" borderId="3" xfId="0" applyBorder="1" applyAlignment="1">
      <alignment horizontal="center" textRotation="90"/>
    </xf>
    <xf numFmtId="164" fontId="7" fillId="0" borderId="6" xfId="0" applyFont="1" applyFill="1" applyBorder="1" applyAlignment="1">
      <alignment horizontal="center"/>
    </xf>
    <xf numFmtId="164" fontId="19" fillId="2" borderId="9" xfId="0" applyFont="1" applyFill="1" applyBorder="1" applyAlignment="1">
      <alignment horizontal="center" wrapText="1"/>
    </xf>
    <xf numFmtId="164" fontId="19" fillId="2" borderId="9" xfId="0" applyFont="1" applyFill="1" applyBorder="1" applyAlignment="1">
      <alignment wrapText="1"/>
    </xf>
    <xf numFmtId="164" fontId="0" fillId="0" borderId="1" xfId="0" applyBorder="1" applyAlignment="1">
      <alignment horizontal="right"/>
    </xf>
    <xf numFmtId="165" fontId="8" fillId="0" borderId="14" xfId="0" applyNumberFormat="1" applyFont="1" applyBorder="1" applyAlignment="1">
      <alignment horizontal="center" vertical="center" textRotation="90"/>
    </xf>
    <xf numFmtId="14" fontId="7" fillId="0" borderId="15" xfId="0" applyNumberFormat="1" applyFont="1" applyBorder="1" applyAlignment="1">
      <alignment horizontal="center" textRotation="90"/>
    </xf>
    <xf numFmtId="1" fontId="18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64" fontId="7" fillId="0" borderId="0" xfId="0" applyFont="1" applyBorder="1" applyAlignment="1">
      <alignment horizontal="center" vertical="center"/>
    </xf>
    <xf numFmtId="164" fontId="7" fillId="0" borderId="10" xfId="0" applyFont="1" applyFill="1" applyBorder="1" applyAlignment="1">
      <alignment horizontal="center"/>
    </xf>
    <xf numFmtId="164" fontId="8" fillId="0" borderId="0" xfId="0" applyFont="1" applyAlignment="1">
      <alignment horizontal="center"/>
    </xf>
    <xf numFmtId="164" fontId="8" fillId="0" borderId="1" xfId="0" applyFont="1" applyBorder="1" applyAlignment="1">
      <alignment horizontal="center"/>
    </xf>
    <xf numFmtId="1" fontId="7" fillId="0" borderId="16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wrapText="1"/>
    </xf>
    <xf numFmtId="164" fontId="0" fillId="0" borderId="17" xfId="0" applyBorder="1"/>
    <xf numFmtId="164" fontId="0" fillId="0" borderId="0" xfId="0" applyFill="1" applyBorder="1" applyAlignment="1">
      <alignment horizontal="center" textRotation="90"/>
    </xf>
    <xf numFmtId="164" fontId="19" fillId="0" borderId="1" xfId="0" applyFont="1" applyFill="1" applyBorder="1" applyAlignment="1">
      <alignment horizontal="center" wrapText="1"/>
    </xf>
    <xf numFmtId="164" fontId="19" fillId="0" borderId="1" xfId="0" applyFont="1" applyFill="1" applyBorder="1" applyAlignment="1">
      <alignment wrapText="1"/>
    </xf>
    <xf numFmtId="164" fontId="8" fillId="0" borderId="0" xfId="0" applyFont="1" applyFill="1"/>
    <xf numFmtId="164" fontId="8" fillId="0" borderId="0" xfId="0" applyFont="1" applyAlignment="1">
      <alignment horizontal="left" vertical="center"/>
    </xf>
    <xf numFmtId="10" fontId="8" fillId="0" borderId="0" xfId="0" applyNumberFormat="1" applyFont="1" applyAlignment="1">
      <alignment horizontal="left" vertical="center"/>
    </xf>
    <xf numFmtId="164" fontId="0" fillId="0" borderId="0" xfId="0" applyFill="1" applyAlignment="1">
      <alignment horizontal="center"/>
    </xf>
    <xf numFmtId="164" fontId="21" fillId="0" borderId="1" xfId="0" applyFont="1" applyFill="1" applyBorder="1" applyAlignment="1">
      <alignment horizontal="center"/>
    </xf>
    <xf numFmtId="164" fontId="22" fillId="0" borderId="0" xfId="0" applyFont="1"/>
    <xf numFmtId="164" fontId="23" fillId="0" borderId="0" xfId="0" applyFont="1" applyAlignment="1">
      <alignment horizontal="left"/>
    </xf>
    <xf numFmtId="164" fontId="22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164" fontId="0" fillId="0" borderId="5" xfId="0" applyFill="1" applyBorder="1"/>
    <xf numFmtId="164" fontId="0" fillId="0" borderId="0" xfId="0" applyFill="1"/>
    <xf numFmtId="164" fontId="0" fillId="0" borderId="18" xfId="0" applyFont="1" applyFill="1" applyBorder="1" applyAlignment="1">
      <alignment vertical="center"/>
    </xf>
    <xf numFmtId="164" fontId="8" fillId="0" borderId="3" xfId="0" applyFont="1" applyBorder="1" applyAlignment="1">
      <alignment horizontal="center" textRotation="90"/>
    </xf>
    <xf numFmtId="164" fontId="8" fillId="0" borderId="4" xfId="0" applyFont="1" applyBorder="1" applyAlignment="1">
      <alignment textRotation="90"/>
    </xf>
    <xf numFmtId="164" fontId="0" fillId="0" borderId="11" xfId="0" applyBorder="1"/>
    <xf numFmtId="164" fontId="0" fillId="0" borderId="18" xfId="0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textRotation="90"/>
    </xf>
    <xf numFmtId="164" fontId="1" fillId="0" borderId="0" xfId="0" applyFont="1" applyAlignment="1">
      <alignment horizontal="left" vertical="center"/>
    </xf>
    <xf numFmtId="164" fontId="7" fillId="0" borderId="19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4" fontId="21" fillId="0" borderId="9" xfId="0" applyFont="1" applyFill="1" applyBorder="1" applyAlignment="1">
      <alignment horizontal="center"/>
    </xf>
    <xf numFmtId="164" fontId="24" fillId="0" borderId="0" xfId="0" applyFont="1"/>
    <xf numFmtId="164" fontId="21" fillId="0" borderId="14" xfId="0" applyFont="1" applyFill="1" applyBorder="1" applyAlignment="1">
      <alignment horizontal="center"/>
    </xf>
    <xf numFmtId="164" fontId="21" fillId="0" borderId="21" xfId="0" applyFont="1" applyFill="1" applyBorder="1" applyAlignment="1">
      <alignment horizontal="center"/>
    </xf>
    <xf numFmtId="164" fontId="7" fillId="0" borderId="0" xfId="0" applyFont="1" applyFill="1" applyBorder="1" applyAlignment="1">
      <alignment horizontal="center"/>
    </xf>
    <xf numFmtId="164" fontId="1" fillId="0" borderId="20" xfId="0" applyFont="1" applyBorder="1" applyAlignment="1">
      <alignment horizontal="center" textRotation="90"/>
    </xf>
    <xf numFmtId="164" fontId="1" fillId="0" borderId="0" xfId="0" applyFont="1"/>
    <xf numFmtId="164" fontId="0" fillId="4" borderId="0" xfId="0" applyFill="1" applyAlignment="1">
      <alignment horizontal="center"/>
    </xf>
    <xf numFmtId="164" fontId="0" fillId="5" borderId="0" xfId="0" applyFill="1" applyAlignment="1">
      <alignment horizontal="center"/>
    </xf>
    <xf numFmtId="164" fontId="0" fillId="6" borderId="0" xfId="0" applyFill="1" applyAlignment="1">
      <alignment horizontal="center"/>
    </xf>
    <xf numFmtId="164" fontId="0" fillId="7" borderId="0" xfId="0" applyFill="1" applyAlignment="1">
      <alignment horizontal="center"/>
    </xf>
    <xf numFmtId="164" fontId="0" fillId="8" borderId="0" xfId="0" applyFill="1" applyAlignment="1">
      <alignment horizontal="center"/>
    </xf>
    <xf numFmtId="164" fontId="0" fillId="9" borderId="0" xfId="0" applyFill="1" applyAlignment="1">
      <alignment horizontal="center"/>
    </xf>
    <xf numFmtId="164" fontId="0" fillId="10" borderId="0" xfId="0" applyFill="1" applyAlignment="1">
      <alignment horizontal="center"/>
    </xf>
    <xf numFmtId="164" fontId="0" fillId="11" borderId="0" xfId="0" applyFill="1" applyAlignment="1">
      <alignment horizontal="center"/>
    </xf>
    <xf numFmtId="164" fontId="0" fillId="12" borderId="0" xfId="0" applyFill="1" applyAlignment="1">
      <alignment horizontal="center"/>
    </xf>
    <xf numFmtId="164" fontId="0" fillId="13" borderId="0" xfId="0" applyFill="1" applyAlignment="1">
      <alignment horizontal="center"/>
    </xf>
    <xf numFmtId="164" fontId="0" fillId="14" borderId="0" xfId="0" applyFill="1"/>
    <xf numFmtId="164" fontId="0" fillId="15" borderId="0" xfId="0" applyFill="1"/>
    <xf numFmtId="164" fontId="1" fillId="0" borderId="1" xfId="0" applyFont="1" applyBorder="1" applyAlignment="1">
      <alignment vertical="center"/>
    </xf>
    <xf numFmtId="164" fontId="1" fillId="2" borderId="1" xfId="0" applyFont="1" applyFill="1" applyBorder="1" applyAlignment="1">
      <alignment horizontal="center" wrapText="1"/>
    </xf>
    <xf numFmtId="164" fontId="1" fillId="2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0" xfId="0" applyNumberFormat="1" applyFont="1" applyBorder="1" applyAlignment="1">
      <alignment horizontal="center" vertical="center" textRotation="90"/>
    </xf>
    <xf numFmtId="164" fontId="8" fillId="0" borderId="20" xfId="0" applyFont="1" applyBorder="1" applyAlignment="1">
      <alignment textRotation="90"/>
    </xf>
    <xf numFmtId="164" fontId="7" fillId="0" borderId="22" xfId="0" applyFont="1" applyFill="1" applyBorder="1" applyAlignment="1">
      <alignment horizontal="center"/>
    </xf>
    <xf numFmtId="164" fontId="7" fillId="0" borderId="14" xfId="0" applyFont="1" applyFill="1" applyBorder="1" applyAlignment="1">
      <alignment horizontal="center"/>
    </xf>
    <xf numFmtId="164" fontId="7" fillId="0" borderId="21" xfId="0" applyFont="1" applyFill="1" applyBorder="1" applyAlignment="1">
      <alignment horizontal="center"/>
    </xf>
    <xf numFmtId="164" fontId="1" fillId="0" borderId="0" xfId="0" applyFont="1" applyBorder="1" applyAlignment="1">
      <alignment horizontal="center" textRotation="90"/>
    </xf>
    <xf numFmtId="164" fontId="1" fillId="0" borderId="0" xfId="0" applyFont="1" applyFill="1" applyBorder="1" applyAlignment="1">
      <alignment horizontal="center" textRotation="90"/>
    </xf>
  </cellXfs>
  <cellStyles count="1">
    <cellStyle name="Normal" xfId="0" builtinId="0"/>
  </cellStyles>
  <dxfs count="29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strike val="0"/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Y60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2" sqref="H12"/>
    </sheetView>
  </sheetViews>
  <sheetFormatPr baseColWidth="10" defaultRowHeight="12.75"/>
  <cols>
    <col min="1" max="1" width="4.7109375" customWidth="1"/>
    <col min="2" max="2" width="14.42578125" customWidth="1"/>
    <col min="3" max="3" width="41.28515625" style="2" customWidth="1"/>
    <col min="4" max="7" width="7.42578125" style="2" bestFit="1" customWidth="1"/>
    <col min="8" max="8" width="7.85546875" style="2" customWidth="1"/>
    <col min="9" max="14" width="5.85546875" style="67" customWidth="1"/>
    <col min="15" max="15" width="7.85546875" style="2" customWidth="1"/>
    <col min="16" max="16" width="4.7109375" style="2" customWidth="1"/>
    <col min="17" max="17" width="4.140625" style="2" customWidth="1"/>
    <col min="18" max="18" width="4.42578125" style="2" customWidth="1"/>
    <col min="19" max="19" width="4" style="2" customWidth="1"/>
    <col min="20" max="20" width="4" customWidth="1"/>
    <col min="21" max="21" width="4.28515625" customWidth="1"/>
    <col min="22" max="22" width="4.140625" customWidth="1"/>
    <col min="23" max="24" width="4.28515625" customWidth="1"/>
    <col min="25" max="25" width="3.5703125" customWidth="1"/>
  </cols>
  <sheetData>
    <row r="1" spans="1:25" ht="102.75" customHeight="1">
      <c r="A1" s="53"/>
      <c r="B1" s="54" t="s">
        <v>1</v>
      </c>
      <c r="C1" s="54" t="s">
        <v>0</v>
      </c>
      <c r="D1" s="55" t="s">
        <v>2</v>
      </c>
      <c r="E1" s="55" t="s">
        <v>3</v>
      </c>
      <c r="F1" s="55" t="s">
        <v>4</v>
      </c>
      <c r="G1" s="87" t="s">
        <v>38</v>
      </c>
      <c r="H1" s="55" t="s">
        <v>5</v>
      </c>
      <c r="I1" s="88" t="s">
        <v>6</v>
      </c>
      <c r="J1" s="119"/>
      <c r="K1" s="123" t="s">
        <v>119</v>
      </c>
      <c r="L1" s="123" t="s">
        <v>120</v>
      </c>
      <c r="M1" s="123" t="s">
        <v>121</v>
      </c>
      <c r="N1" s="124" t="s">
        <v>122</v>
      </c>
      <c r="O1" s="100" t="s">
        <v>90</v>
      </c>
      <c r="P1" s="3"/>
      <c r="Q1" s="55"/>
      <c r="R1" s="55"/>
      <c r="S1" s="55"/>
      <c r="T1" s="72"/>
      <c r="U1" s="55"/>
      <c r="V1" s="55"/>
    </row>
    <row r="2" spans="1:25" ht="14.1" customHeight="1">
      <c r="A2" s="38">
        <v>1</v>
      </c>
      <c r="B2" s="51" t="s">
        <v>40</v>
      </c>
      <c r="C2" s="34" t="s">
        <v>41</v>
      </c>
      <c r="D2" s="79">
        <v>9</v>
      </c>
      <c r="E2" s="79">
        <v>8</v>
      </c>
      <c r="F2" s="79">
        <v>17</v>
      </c>
      <c r="G2" s="79">
        <f>N2</f>
        <v>14.333333333333334</v>
      </c>
      <c r="H2" s="79">
        <f t="shared" ref="H2:H7" si="0">ROUND(D2*0.25+E2*0.3+F2*0.25+G2*0.2,0)</f>
        <v>12</v>
      </c>
      <c r="I2" s="56" t="s">
        <v>123</v>
      </c>
      <c r="J2" s="120"/>
      <c r="K2" s="79">
        <v>15</v>
      </c>
      <c r="L2" s="79">
        <v>13</v>
      </c>
      <c r="M2" s="79">
        <v>15</v>
      </c>
      <c r="N2" s="79">
        <f t="shared" ref="N2:N25" si="1">AVERAGE(K2:M2)</f>
        <v>14.333333333333334</v>
      </c>
      <c r="O2" s="69">
        <f>'Control Asistencia S2'!AA2</f>
        <v>7</v>
      </c>
      <c r="P2" s="2" t="s">
        <v>105</v>
      </c>
    </row>
    <row r="3" spans="1:25" ht="14.1" customHeight="1">
      <c r="A3" s="38">
        <v>2</v>
      </c>
      <c r="B3" s="51" t="s">
        <v>48</v>
      </c>
      <c r="C3" s="34" t="s">
        <v>49</v>
      </c>
      <c r="D3" s="79">
        <v>13</v>
      </c>
      <c r="E3" s="79">
        <v>10</v>
      </c>
      <c r="F3" s="79">
        <v>13</v>
      </c>
      <c r="G3" s="79">
        <f t="shared" ref="G3:G25" si="2">N3</f>
        <v>8</v>
      </c>
      <c r="H3" s="79">
        <f t="shared" si="0"/>
        <v>11</v>
      </c>
      <c r="I3" s="56" t="s">
        <v>123</v>
      </c>
      <c r="J3" s="120"/>
      <c r="K3" s="120">
        <v>10</v>
      </c>
      <c r="L3" s="120">
        <v>6</v>
      </c>
      <c r="M3" s="120">
        <v>8</v>
      </c>
      <c r="N3" s="79">
        <f t="shared" si="1"/>
        <v>8</v>
      </c>
      <c r="O3" s="69">
        <f>'Control Asistencia S2'!AA3</f>
        <v>4</v>
      </c>
      <c r="P3" s="104" t="s">
        <v>94</v>
      </c>
      <c r="T3" s="112" t="s">
        <v>94</v>
      </c>
      <c r="U3" s="112" t="s">
        <v>102</v>
      </c>
      <c r="V3" s="112"/>
      <c r="W3" s="112"/>
    </row>
    <row r="4" spans="1:25" ht="14.1" customHeight="1">
      <c r="A4" s="38">
        <v>3</v>
      </c>
      <c r="B4" s="51" t="s">
        <v>50</v>
      </c>
      <c r="C4" s="34" t="s">
        <v>51</v>
      </c>
      <c r="D4" s="79">
        <v>7</v>
      </c>
      <c r="E4" s="79">
        <v>12</v>
      </c>
      <c r="F4" s="79">
        <v>15</v>
      </c>
      <c r="G4" s="79">
        <f t="shared" si="2"/>
        <v>13.666666666666666</v>
      </c>
      <c r="H4" s="79">
        <f t="shared" si="0"/>
        <v>12</v>
      </c>
      <c r="I4" s="56" t="s">
        <v>123</v>
      </c>
      <c r="J4" s="120"/>
      <c r="K4" s="120">
        <v>15</v>
      </c>
      <c r="L4" s="120">
        <v>14</v>
      </c>
      <c r="M4" s="120">
        <v>12</v>
      </c>
      <c r="N4" s="79">
        <f t="shared" si="1"/>
        <v>13.666666666666666</v>
      </c>
      <c r="O4" s="69">
        <f>'Control Asistencia S2'!AA4</f>
        <v>2</v>
      </c>
      <c r="P4" s="103" t="s">
        <v>93</v>
      </c>
      <c r="T4" s="112"/>
      <c r="U4" s="112" t="s">
        <v>103</v>
      </c>
      <c r="V4" s="112"/>
      <c r="W4" s="112"/>
    </row>
    <row r="5" spans="1:25" ht="14.1" customHeight="1">
      <c r="A5" s="38">
        <v>4</v>
      </c>
      <c r="B5" s="51" t="s">
        <v>52</v>
      </c>
      <c r="C5" s="34" t="s">
        <v>53</v>
      </c>
      <c r="D5" s="79">
        <v>9</v>
      </c>
      <c r="E5" s="79">
        <v>15</v>
      </c>
      <c r="F5" s="79">
        <v>15</v>
      </c>
      <c r="G5" s="79">
        <f t="shared" si="2"/>
        <v>13.666666666666666</v>
      </c>
      <c r="H5" s="79">
        <f t="shared" si="0"/>
        <v>13</v>
      </c>
      <c r="I5" s="56" t="s">
        <v>123</v>
      </c>
      <c r="J5" s="120"/>
      <c r="K5" s="120">
        <v>15</v>
      </c>
      <c r="L5" s="120">
        <v>14</v>
      </c>
      <c r="M5" s="120">
        <v>12</v>
      </c>
      <c r="N5" s="79">
        <f t="shared" si="1"/>
        <v>13.666666666666666</v>
      </c>
      <c r="O5" s="69">
        <f>'Control Asistencia S2'!AA5</f>
        <v>3</v>
      </c>
      <c r="P5" s="103" t="s">
        <v>93</v>
      </c>
    </row>
    <row r="6" spans="1:25" ht="14.1" customHeight="1">
      <c r="A6" s="38">
        <v>5</v>
      </c>
      <c r="B6" s="51" t="s">
        <v>42</v>
      </c>
      <c r="C6" s="34" t="s">
        <v>43</v>
      </c>
      <c r="D6" s="79">
        <v>2</v>
      </c>
      <c r="E6" s="79">
        <v>2</v>
      </c>
      <c r="F6" s="79">
        <v>0</v>
      </c>
      <c r="G6" s="79">
        <f t="shared" si="2"/>
        <v>0</v>
      </c>
      <c r="H6" s="79">
        <v>0</v>
      </c>
      <c r="I6" s="56" t="s">
        <v>125</v>
      </c>
      <c r="J6" s="120"/>
      <c r="K6" s="120">
        <v>0</v>
      </c>
      <c r="L6" s="120">
        <v>0</v>
      </c>
      <c r="M6" s="120">
        <v>0</v>
      </c>
      <c r="N6" s="79">
        <f t="shared" si="1"/>
        <v>0</v>
      </c>
      <c r="O6" s="69">
        <f>'Control Asistencia S2'!AA6</f>
        <v>18</v>
      </c>
      <c r="P6" s="103" t="s">
        <v>93</v>
      </c>
      <c r="T6" s="113" t="s">
        <v>100</v>
      </c>
      <c r="U6" s="113" t="s">
        <v>104</v>
      </c>
      <c r="V6" s="113"/>
      <c r="W6" s="113"/>
      <c r="X6" s="113"/>
      <c r="Y6" s="113"/>
    </row>
    <row r="7" spans="1:25" ht="14.1" customHeight="1">
      <c r="A7" s="38">
        <v>6</v>
      </c>
      <c r="B7" s="51" t="s">
        <v>54</v>
      </c>
      <c r="C7" s="34" t="s">
        <v>55</v>
      </c>
      <c r="D7" s="79">
        <v>9</v>
      </c>
      <c r="E7" s="79">
        <v>6</v>
      </c>
      <c r="F7" s="79">
        <v>10</v>
      </c>
      <c r="G7" s="79">
        <f t="shared" si="2"/>
        <v>9.6666666666666661</v>
      </c>
      <c r="H7" s="79">
        <f t="shared" si="0"/>
        <v>8</v>
      </c>
      <c r="I7" s="56" t="s">
        <v>124</v>
      </c>
      <c r="J7" s="120"/>
      <c r="K7" s="120">
        <v>11</v>
      </c>
      <c r="L7" s="120">
        <v>9</v>
      </c>
      <c r="M7" s="120">
        <v>9</v>
      </c>
      <c r="N7" s="79">
        <f t="shared" si="1"/>
        <v>9.6666666666666661</v>
      </c>
      <c r="O7" s="69">
        <f>'Control Asistencia S2'!AA7</f>
        <v>5</v>
      </c>
      <c r="P7" s="108" t="s">
        <v>98</v>
      </c>
      <c r="Q7" s="109" t="s">
        <v>99</v>
      </c>
    </row>
    <row r="8" spans="1:25" ht="14.1" customHeight="1">
      <c r="A8" s="38">
        <v>7</v>
      </c>
      <c r="B8" s="51" t="s">
        <v>44</v>
      </c>
      <c r="C8" s="34" t="s">
        <v>45</v>
      </c>
      <c r="D8" s="79">
        <v>11</v>
      </c>
      <c r="E8" s="79">
        <v>3</v>
      </c>
      <c r="F8" s="79">
        <v>12</v>
      </c>
      <c r="G8" s="79">
        <f t="shared" si="2"/>
        <v>8.3333333333333339</v>
      </c>
      <c r="H8" s="79">
        <f t="shared" ref="H8:H17" si="3">ROUND(D8*0.25+E8*0.3+F8*0.25+G8*0.2,0)</f>
        <v>8</v>
      </c>
      <c r="I8" s="56" t="s">
        <v>124</v>
      </c>
      <c r="J8" s="120"/>
      <c r="K8" s="120">
        <v>8</v>
      </c>
      <c r="L8" s="120">
        <v>11</v>
      </c>
      <c r="M8" s="120">
        <v>6</v>
      </c>
      <c r="N8" s="79">
        <f t="shared" si="1"/>
        <v>8.3333333333333339</v>
      </c>
      <c r="O8" s="69">
        <f>'Control Asistencia S2'!AA8</f>
        <v>5</v>
      </c>
      <c r="P8" s="110" t="s">
        <v>100</v>
      </c>
      <c r="T8" t="s">
        <v>105</v>
      </c>
      <c r="U8" t="s">
        <v>109</v>
      </c>
      <c r="Y8" t="s">
        <v>108</v>
      </c>
    </row>
    <row r="9" spans="1:25" ht="14.1" customHeight="1">
      <c r="A9" s="38">
        <v>8</v>
      </c>
      <c r="B9" s="51" t="s">
        <v>46</v>
      </c>
      <c r="C9" s="34" t="s">
        <v>47</v>
      </c>
      <c r="D9" s="79">
        <v>2</v>
      </c>
      <c r="E9" s="79">
        <v>6</v>
      </c>
      <c r="F9" s="79">
        <v>11</v>
      </c>
      <c r="G9" s="79">
        <f t="shared" si="2"/>
        <v>9.6666666666666661</v>
      </c>
      <c r="H9" s="79">
        <f t="shared" si="3"/>
        <v>7</v>
      </c>
      <c r="I9" s="56" t="s">
        <v>124</v>
      </c>
      <c r="J9" s="120"/>
      <c r="K9" s="120">
        <v>12</v>
      </c>
      <c r="L9" s="120">
        <v>9</v>
      </c>
      <c r="M9" s="120">
        <v>8</v>
      </c>
      <c r="N9" s="79">
        <f t="shared" si="1"/>
        <v>9.6666666666666661</v>
      </c>
      <c r="O9" s="69">
        <f>'Control Asistencia S2'!AA9</f>
        <v>9</v>
      </c>
      <c r="P9" s="2" t="s">
        <v>92</v>
      </c>
      <c r="U9" t="s">
        <v>106</v>
      </c>
    </row>
    <row r="10" spans="1:25" ht="14.1" customHeight="1">
      <c r="A10" s="38">
        <v>9</v>
      </c>
      <c r="B10" s="51" t="s">
        <v>56</v>
      </c>
      <c r="C10" s="34" t="s">
        <v>57</v>
      </c>
      <c r="D10" s="79">
        <v>1</v>
      </c>
      <c r="E10" s="79">
        <v>2</v>
      </c>
      <c r="F10" s="79">
        <v>0</v>
      </c>
      <c r="G10" s="79">
        <f t="shared" si="2"/>
        <v>0</v>
      </c>
      <c r="H10" s="79">
        <v>0</v>
      </c>
      <c r="I10" s="56" t="s">
        <v>125</v>
      </c>
      <c r="J10" s="120"/>
      <c r="K10" s="120">
        <v>0</v>
      </c>
      <c r="L10" s="120">
        <v>0</v>
      </c>
      <c r="M10" s="120">
        <v>0</v>
      </c>
      <c r="N10" s="79">
        <f t="shared" si="1"/>
        <v>0</v>
      </c>
      <c r="O10" s="69">
        <f>'Control Asistencia S2'!AA10</f>
        <v>15</v>
      </c>
      <c r="P10" s="110" t="s">
        <v>100</v>
      </c>
      <c r="U10" t="s">
        <v>107</v>
      </c>
    </row>
    <row r="11" spans="1:25" ht="14.1" customHeight="1">
      <c r="A11" s="38">
        <v>10</v>
      </c>
      <c r="B11" s="51" t="s">
        <v>58</v>
      </c>
      <c r="C11" s="34" t="s">
        <v>59</v>
      </c>
      <c r="D11" s="79">
        <v>11</v>
      </c>
      <c r="E11" s="79">
        <v>13</v>
      </c>
      <c r="F11" s="79">
        <v>17</v>
      </c>
      <c r="G11" s="79">
        <f t="shared" si="2"/>
        <v>13.333333333333334</v>
      </c>
      <c r="H11" s="79">
        <f t="shared" si="3"/>
        <v>14</v>
      </c>
      <c r="I11" s="56" t="s">
        <v>123</v>
      </c>
      <c r="J11" s="120"/>
      <c r="K11" s="120">
        <v>14</v>
      </c>
      <c r="L11" s="120">
        <v>14</v>
      </c>
      <c r="M11" s="120">
        <v>12</v>
      </c>
      <c r="N11" s="79">
        <f t="shared" si="1"/>
        <v>13.333333333333334</v>
      </c>
      <c r="O11" s="69">
        <f>'Control Asistencia S2'!AA11</f>
        <v>3</v>
      </c>
      <c r="P11" s="103" t="s">
        <v>93</v>
      </c>
      <c r="Q11" s="105" t="s">
        <v>95</v>
      </c>
    </row>
    <row r="12" spans="1:25" s="85" customFormat="1" ht="14.1" customHeight="1">
      <c r="A12" s="84">
        <v>11</v>
      </c>
      <c r="B12" s="51" t="s">
        <v>60</v>
      </c>
      <c r="C12" s="34" t="s">
        <v>61</v>
      </c>
      <c r="D12" s="79">
        <v>6</v>
      </c>
      <c r="E12" s="79">
        <v>9</v>
      </c>
      <c r="F12" s="79">
        <v>14</v>
      </c>
      <c r="G12" s="79">
        <f t="shared" si="2"/>
        <v>9.6666666666666661</v>
      </c>
      <c r="H12" s="79">
        <f t="shared" si="3"/>
        <v>10</v>
      </c>
      <c r="I12" s="56" t="s">
        <v>123</v>
      </c>
      <c r="J12" s="120"/>
      <c r="K12" s="120">
        <v>11</v>
      </c>
      <c r="L12" s="120">
        <v>9</v>
      </c>
      <c r="M12" s="120">
        <v>9</v>
      </c>
      <c r="N12" s="79">
        <f t="shared" si="1"/>
        <v>9.6666666666666661</v>
      </c>
      <c r="O12" s="69">
        <f>'Control Asistencia S2'!AA12</f>
        <v>7</v>
      </c>
      <c r="P12" s="108" t="s">
        <v>98</v>
      </c>
      <c r="Q12" s="78"/>
      <c r="R12" s="78"/>
      <c r="S12" s="78"/>
    </row>
    <row r="13" spans="1:25" ht="14.1" customHeight="1">
      <c r="A13" s="38">
        <v>12</v>
      </c>
      <c r="B13" s="51" t="s">
        <v>62</v>
      </c>
      <c r="C13" s="34" t="s">
        <v>63</v>
      </c>
      <c r="D13" s="79">
        <v>10</v>
      </c>
      <c r="E13" s="79">
        <v>9</v>
      </c>
      <c r="F13" s="79">
        <v>17</v>
      </c>
      <c r="G13" s="79">
        <f t="shared" si="2"/>
        <v>10.666666666666666</v>
      </c>
      <c r="H13" s="79">
        <f t="shared" si="3"/>
        <v>12</v>
      </c>
      <c r="I13" s="56" t="s">
        <v>123</v>
      </c>
      <c r="J13" s="120"/>
      <c r="K13" s="120">
        <v>12</v>
      </c>
      <c r="L13" s="120">
        <v>9</v>
      </c>
      <c r="M13" s="120">
        <v>11</v>
      </c>
      <c r="N13" s="79">
        <f t="shared" si="1"/>
        <v>10.666666666666666</v>
      </c>
      <c r="O13" s="69">
        <f>'Control Asistencia S2'!AA13</f>
        <v>1</v>
      </c>
      <c r="P13" s="102" t="s">
        <v>92</v>
      </c>
      <c r="Q13" s="107" t="s">
        <v>96</v>
      </c>
      <c r="T13" s="85" t="s">
        <v>110</v>
      </c>
      <c r="U13" s="85" t="s">
        <v>111</v>
      </c>
      <c r="V13" s="85"/>
      <c r="W13" s="85"/>
      <c r="X13" s="85"/>
      <c r="Y13" s="85"/>
    </row>
    <row r="14" spans="1:25" ht="14.1" customHeight="1">
      <c r="A14" s="38">
        <v>13</v>
      </c>
      <c r="B14" s="73" t="s">
        <v>64</v>
      </c>
      <c r="C14" s="74" t="s">
        <v>65</v>
      </c>
      <c r="D14" s="79">
        <v>10</v>
      </c>
      <c r="E14" s="79">
        <v>12</v>
      </c>
      <c r="F14" s="79">
        <v>12</v>
      </c>
      <c r="G14" s="79">
        <f t="shared" si="2"/>
        <v>10</v>
      </c>
      <c r="H14" s="79">
        <f t="shared" si="3"/>
        <v>11</v>
      </c>
      <c r="I14" s="56" t="s">
        <v>123</v>
      </c>
      <c r="J14" s="120"/>
      <c r="K14" s="120">
        <v>11</v>
      </c>
      <c r="L14" s="120">
        <v>9</v>
      </c>
      <c r="M14" s="120">
        <v>10</v>
      </c>
      <c r="N14" s="79">
        <f t="shared" si="1"/>
        <v>10</v>
      </c>
      <c r="O14" s="69">
        <f>'Control Asistencia S2'!AA14</f>
        <v>4</v>
      </c>
      <c r="P14" s="108" t="s">
        <v>98</v>
      </c>
      <c r="U14" s="85" t="s">
        <v>112</v>
      </c>
    </row>
    <row r="15" spans="1:25" ht="14.1" customHeight="1">
      <c r="A15" s="38">
        <v>14</v>
      </c>
      <c r="B15" s="51" t="s">
        <v>66</v>
      </c>
      <c r="C15" s="34" t="s">
        <v>67</v>
      </c>
      <c r="D15" s="79">
        <v>12</v>
      </c>
      <c r="E15" s="79">
        <v>6</v>
      </c>
      <c r="F15" s="79">
        <v>15</v>
      </c>
      <c r="G15" s="79">
        <f t="shared" si="2"/>
        <v>10.666666666666666</v>
      </c>
      <c r="H15" s="79">
        <f t="shared" si="3"/>
        <v>11</v>
      </c>
      <c r="I15" s="56" t="s">
        <v>123</v>
      </c>
      <c r="J15" s="120"/>
      <c r="K15" s="120">
        <v>12</v>
      </c>
      <c r="L15" s="120">
        <v>9</v>
      </c>
      <c r="M15" s="120">
        <v>11</v>
      </c>
      <c r="N15" s="79">
        <f t="shared" si="1"/>
        <v>10.666666666666666</v>
      </c>
      <c r="O15" s="69">
        <f>'Control Asistencia S2'!AA15</f>
        <v>3</v>
      </c>
      <c r="P15" s="102" t="s">
        <v>92</v>
      </c>
      <c r="U15" s="85" t="s">
        <v>113</v>
      </c>
    </row>
    <row r="16" spans="1:25" ht="14.1" customHeight="1">
      <c r="A16" s="38">
        <v>15</v>
      </c>
      <c r="B16" s="51" t="s">
        <v>68</v>
      </c>
      <c r="C16" s="34" t="s">
        <v>69</v>
      </c>
      <c r="D16" s="79">
        <v>15</v>
      </c>
      <c r="E16" s="79">
        <v>9</v>
      </c>
      <c r="F16" s="79">
        <v>13</v>
      </c>
      <c r="G16" s="79">
        <f t="shared" si="2"/>
        <v>10</v>
      </c>
      <c r="H16" s="79">
        <f t="shared" si="3"/>
        <v>12</v>
      </c>
      <c r="I16" s="56" t="s">
        <v>123</v>
      </c>
      <c r="J16" s="120"/>
      <c r="K16" s="120">
        <v>11</v>
      </c>
      <c r="L16" s="120">
        <v>9</v>
      </c>
      <c r="M16" s="120">
        <v>10</v>
      </c>
      <c r="N16" s="79">
        <f t="shared" si="1"/>
        <v>10</v>
      </c>
      <c r="O16" s="69">
        <f>'Control Asistencia S2'!AA16</f>
        <v>6</v>
      </c>
      <c r="P16" s="102" t="s">
        <v>92</v>
      </c>
      <c r="U16" s="85" t="s">
        <v>114</v>
      </c>
      <c r="Y16" t="s">
        <v>108</v>
      </c>
    </row>
    <row r="17" spans="1:17" ht="14.1" customHeight="1">
      <c r="A17" s="38">
        <v>16</v>
      </c>
      <c r="B17" s="51" t="s">
        <v>115</v>
      </c>
      <c r="C17" s="34" t="s">
        <v>116</v>
      </c>
      <c r="D17" s="79">
        <v>14</v>
      </c>
      <c r="E17" s="79">
        <v>7</v>
      </c>
      <c r="F17" s="79">
        <v>8</v>
      </c>
      <c r="G17" s="79">
        <f t="shared" si="2"/>
        <v>13.333333333333334</v>
      </c>
      <c r="H17" s="79">
        <f t="shared" si="3"/>
        <v>10</v>
      </c>
      <c r="I17" s="56" t="s">
        <v>123</v>
      </c>
      <c r="J17" s="120"/>
      <c r="K17" s="120">
        <v>14</v>
      </c>
      <c r="L17" s="120">
        <v>13</v>
      </c>
      <c r="M17" s="120">
        <v>13</v>
      </c>
      <c r="N17" s="79">
        <f t="shared" si="1"/>
        <v>13.333333333333334</v>
      </c>
      <c r="O17" s="69">
        <f>'Control Asistencia S2'!AA26</f>
        <v>13</v>
      </c>
      <c r="P17" s="8" t="s">
        <v>105</v>
      </c>
    </row>
    <row r="18" spans="1:17" ht="14.1" customHeight="1">
      <c r="A18" s="38">
        <v>17</v>
      </c>
      <c r="B18" s="51" t="s">
        <v>70</v>
      </c>
      <c r="C18" s="34" t="s">
        <v>71</v>
      </c>
      <c r="D18" s="79">
        <v>10</v>
      </c>
      <c r="E18" s="79">
        <v>11</v>
      </c>
      <c r="F18" s="79">
        <v>13</v>
      </c>
      <c r="G18" s="79">
        <f t="shared" si="2"/>
        <v>8.3333333333333339</v>
      </c>
      <c r="H18" s="79">
        <f t="shared" ref="H18:H25" si="4">ROUND(D18*0.25+E18*0.3+F18*0.25+G18*0.2,0)</f>
        <v>11</v>
      </c>
      <c r="I18" s="56" t="s">
        <v>123</v>
      </c>
      <c r="J18" s="120"/>
      <c r="K18" s="120">
        <v>8</v>
      </c>
      <c r="L18" s="120">
        <v>11</v>
      </c>
      <c r="M18" s="120">
        <v>6</v>
      </c>
      <c r="N18" s="79">
        <f t="shared" si="1"/>
        <v>8.3333333333333339</v>
      </c>
      <c r="O18" s="69">
        <f>'Control Asistencia S2'!AA17</f>
        <v>5</v>
      </c>
      <c r="P18" s="110" t="s">
        <v>100</v>
      </c>
      <c r="Q18" s="111" t="s">
        <v>101</v>
      </c>
    </row>
    <row r="19" spans="1:17" ht="14.1" customHeight="1">
      <c r="A19" s="38">
        <v>18</v>
      </c>
      <c r="B19" s="51" t="s">
        <v>72</v>
      </c>
      <c r="C19" s="34" t="s">
        <v>73</v>
      </c>
      <c r="D19" s="79">
        <v>12</v>
      </c>
      <c r="E19" s="79">
        <v>8</v>
      </c>
      <c r="F19" s="79">
        <v>11</v>
      </c>
      <c r="G19" s="79">
        <f t="shared" si="2"/>
        <v>10</v>
      </c>
      <c r="H19" s="79">
        <f t="shared" si="4"/>
        <v>10</v>
      </c>
      <c r="I19" s="56" t="s">
        <v>123</v>
      </c>
      <c r="J19" s="120"/>
      <c r="K19" s="120">
        <v>11</v>
      </c>
      <c r="L19" s="120">
        <v>9</v>
      </c>
      <c r="M19" s="120">
        <v>10</v>
      </c>
      <c r="N19" s="79">
        <f t="shared" si="1"/>
        <v>10</v>
      </c>
      <c r="O19" s="69">
        <f>'Control Asistencia S2'!AA18</f>
        <v>13</v>
      </c>
      <c r="P19" s="108" t="s">
        <v>98</v>
      </c>
    </row>
    <row r="20" spans="1:17" ht="14.1" customHeight="1">
      <c r="A20" s="38">
        <v>19</v>
      </c>
      <c r="B20" s="51" t="s">
        <v>74</v>
      </c>
      <c r="C20" s="34" t="s">
        <v>75</v>
      </c>
      <c r="D20" s="79">
        <v>9</v>
      </c>
      <c r="E20" s="79">
        <v>13</v>
      </c>
      <c r="F20" s="79">
        <v>10</v>
      </c>
      <c r="G20" s="79">
        <f t="shared" si="2"/>
        <v>8.3333333333333339</v>
      </c>
      <c r="H20" s="79">
        <f t="shared" si="4"/>
        <v>10</v>
      </c>
      <c r="I20" s="56" t="s">
        <v>123</v>
      </c>
      <c r="J20" s="120"/>
      <c r="K20" s="120">
        <v>10</v>
      </c>
      <c r="L20" s="120">
        <v>6</v>
      </c>
      <c r="M20" s="120">
        <v>9</v>
      </c>
      <c r="N20" s="79">
        <f t="shared" si="1"/>
        <v>8.3333333333333339</v>
      </c>
      <c r="O20" s="69">
        <f>'Control Asistencia S2'!AA19</f>
        <v>1</v>
      </c>
      <c r="P20" s="104" t="s">
        <v>94</v>
      </c>
      <c r="Q20" s="106" t="s">
        <v>97</v>
      </c>
    </row>
    <row r="21" spans="1:17" ht="14.1" customHeight="1">
      <c r="A21" s="38">
        <v>20</v>
      </c>
      <c r="B21" s="51" t="s">
        <v>76</v>
      </c>
      <c r="C21" s="34" t="s">
        <v>77</v>
      </c>
      <c r="D21" s="79">
        <v>12</v>
      </c>
      <c r="E21" s="79">
        <v>10</v>
      </c>
      <c r="F21" s="79">
        <v>16</v>
      </c>
      <c r="G21" s="79">
        <f t="shared" si="2"/>
        <v>13</v>
      </c>
      <c r="H21" s="79">
        <f t="shared" si="4"/>
        <v>13</v>
      </c>
      <c r="I21" s="56" t="s">
        <v>123</v>
      </c>
      <c r="J21" s="120"/>
      <c r="K21" s="120">
        <v>14</v>
      </c>
      <c r="L21" s="120">
        <v>14</v>
      </c>
      <c r="M21" s="120">
        <v>11</v>
      </c>
      <c r="N21" s="79">
        <f t="shared" si="1"/>
        <v>13</v>
      </c>
      <c r="O21" s="69">
        <f>'Control Asistencia S2'!AA20</f>
        <v>1</v>
      </c>
      <c r="P21" s="103" t="s">
        <v>93</v>
      </c>
    </row>
    <row r="22" spans="1:17" ht="14.1" customHeight="1">
      <c r="A22" s="38">
        <v>21</v>
      </c>
      <c r="B22" s="51" t="s">
        <v>78</v>
      </c>
      <c r="C22" s="34" t="s">
        <v>79</v>
      </c>
      <c r="D22" s="79">
        <v>7</v>
      </c>
      <c r="E22" s="79">
        <v>14</v>
      </c>
      <c r="F22" s="79">
        <v>8</v>
      </c>
      <c r="G22" s="79">
        <f t="shared" si="2"/>
        <v>8</v>
      </c>
      <c r="H22" s="79">
        <f t="shared" si="4"/>
        <v>10</v>
      </c>
      <c r="I22" s="56" t="s">
        <v>123</v>
      </c>
      <c r="J22" s="120"/>
      <c r="K22" s="120">
        <v>10</v>
      </c>
      <c r="L22" s="120">
        <v>6</v>
      </c>
      <c r="M22" s="120">
        <v>8</v>
      </c>
      <c r="N22" s="79">
        <f t="shared" si="1"/>
        <v>8</v>
      </c>
      <c r="O22" s="69">
        <f>'Control Asistencia S2'!AA21</f>
        <v>4</v>
      </c>
      <c r="P22" s="104" t="s">
        <v>94</v>
      </c>
    </row>
    <row r="23" spans="1:17" ht="14.1" customHeight="1">
      <c r="A23" s="38">
        <v>22</v>
      </c>
      <c r="B23" s="51" t="s">
        <v>80</v>
      </c>
      <c r="C23" s="34" t="s">
        <v>81</v>
      </c>
      <c r="D23" s="79">
        <v>12</v>
      </c>
      <c r="E23" s="79">
        <v>7</v>
      </c>
      <c r="F23" s="79">
        <v>13</v>
      </c>
      <c r="G23" s="79">
        <f t="shared" si="2"/>
        <v>8.3333333333333339</v>
      </c>
      <c r="H23" s="79">
        <f t="shared" si="4"/>
        <v>10</v>
      </c>
      <c r="I23" s="56" t="s">
        <v>123</v>
      </c>
      <c r="J23" s="120"/>
      <c r="K23" s="120">
        <v>8</v>
      </c>
      <c r="L23" s="120">
        <v>11</v>
      </c>
      <c r="M23" s="120">
        <v>6</v>
      </c>
      <c r="N23" s="79">
        <f t="shared" si="1"/>
        <v>8.3333333333333339</v>
      </c>
      <c r="O23" s="69">
        <f>'Control Asistencia S2'!AA22</f>
        <v>3</v>
      </c>
      <c r="P23" s="110" t="s">
        <v>100</v>
      </c>
    </row>
    <row r="24" spans="1:17" ht="14.1" customHeight="1">
      <c r="A24" s="38">
        <v>23</v>
      </c>
      <c r="B24" s="51" t="s">
        <v>82</v>
      </c>
      <c r="C24" s="34" t="s">
        <v>83</v>
      </c>
      <c r="D24" s="79">
        <v>12</v>
      </c>
      <c r="E24" s="79">
        <v>9</v>
      </c>
      <c r="F24" s="79">
        <v>12</v>
      </c>
      <c r="G24" s="79">
        <f t="shared" si="2"/>
        <v>9.3333333333333339</v>
      </c>
      <c r="H24" s="79">
        <f t="shared" si="4"/>
        <v>11</v>
      </c>
      <c r="I24" s="56" t="s">
        <v>123</v>
      </c>
      <c r="J24" s="120"/>
      <c r="K24" s="120">
        <v>10</v>
      </c>
      <c r="L24" s="120">
        <v>9</v>
      </c>
      <c r="M24" s="120">
        <v>9</v>
      </c>
      <c r="N24" s="79">
        <f t="shared" si="1"/>
        <v>9.3333333333333339</v>
      </c>
      <c r="O24" s="69">
        <f>'Control Asistencia S2'!AA23</f>
        <v>3</v>
      </c>
      <c r="P24" s="108" t="s">
        <v>98</v>
      </c>
    </row>
    <row r="25" spans="1:17" ht="14.1" customHeight="1">
      <c r="A25" s="38">
        <v>24</v>
      </c>
      <c r="B25" s="51" t="s">
        <v>84</v>
      </c>
      <c r="C25" s="34" t="s">
        <v>85</v>
      </c>
      <c r="D25" s="79">
        <v>10</v>
      </c>
      <c r="E25" s="79">
        <v>6</v>
      </c>
      <c r="F25" s="79">
        <v>9</v>
      </c>
      <c r="G25" s="79">
        <f t="shared" si="2"/>
        <v>15</v>
      </c>
      <c r="H25" s="79">
        <f t="shared" si="4"/>
        <v>10</v>
      </c>
      <c r="I25" s="56" t="s">
        <v>123</v>
      </c>
      <c r="J25" s="120"/>
      <c r="K25" s="120">
        <v>16</v>
      </c>
      <c r="L25" s="120">
        <v>15</v>
      </c>
      <c r="M25" s="120">
        <v>14</v>
      </c>
      <c r="N25" s="79">
        <f t="shared" si="1"/>
        <v>15</v>
      </c>
      <c r="O25" s="69">
        <f>'Control Asistencia S2'!AA24</f>
        <v>3</v>
      </c>
      <c r="P25" s="2" t="s">
        <v>110</v>
      </c>
    </row>
    <row r="26" spans="1:17" ht="14.1" customHeight="1">
      <c r="A26" s="38">
        <v>25</v>
      </c>
      <c r="B26" s="51"/>
      <c r="C26" s="34"/>
      <c r="D26" s="79"/>
      <c r="E26" s="79"/>
      <c r="F26" s="79"/>
      <c r="G26" s="79"/>
      <c r="H26" s="79"/>
      <c r="I26" s="56"/>
      <c r="J26" s="121"/>
      <c r="K26" s="121"/>
      <c r="L26" s="121"/>
      <c r="M26" s="121"/>
      <c r="N26" s="121"/>
      <c r="O26" s="97"/>
    </row>
    <row r="27" spans="1:17" ht="14.1" customHeight="1">
      <c r="A27" s="38">
        <v>26</v>
      </c>
      <c r="B27" s="51"/>
      <c r="C27" s="34"/>
      <c r="D27" s="79"/>
      <c r="E27" s="79"/>
      <c r="F27" s="79"/>
      <c r="G27" s="79"/>
      <c r="H27" s="79"/>
      <c r="I27" s="56"/>
      <c r="J27" s="121"/>
      <c r="K27" s="121"/>
      <c r="L27" s="121"/>
      <c r="M27" s="121"/>
      <c r="N27" s="121"/>
      <c r="O27" s="97"/>
    </row>
    <row r="28" spans="1:17" ht="14.1" customHeight="1">
      <c r="A28" s="38">
        <v>27</v>
      </c>
      <c r="B28" s="51"/>
      <c r="C28" s="34"/>
      <c r="D28" s="79"/>
      <c r="E28" s="79"/>
      <c r="F28" s="79"/>
      <c r="G28" s="79"/>
      <c r="H28" s="79"/>
      <c r="I28" s="56"/>
      <c r="J28" s="121"/>
      <c r="K28" s="121"/>
      <c r="L28" s="121"/>
      <c r="M28" s="121"/>
      <c r="N28" s="121"/>
      <c r="O28" s="97"/>
    </row>
    <row r="29" spans="1:17" ht="14.1" customHeight="1">
      <c r="A29" s="38">
        <v>28</v>
      </c>
      <c r="B29" s="51"/>
      <c r="C29" s="34"/>
      <c r="D29" s="79"/>
      <c r="E29" s="79"/>
      <c r="F29" s="79"/>
      <c r="G29" s="79"/>
      <c r="H29" s="79"/>
      <c r="I29" s="56"/>
      <c r="J29" s="121"/>
      <c r="K29" s="121"/>
      <c r="L29" s="121"/>
      <c r="M29" s="121"/>
      <c r="N29" s="121"/>
      <c r="O29" s="97"/>
    </row>
    <row r="30" spans="1:17" ht="14.1" customHeight="1">
      <c r="A30" s="38">
        <v>29</v>
      </c>
      <c r="B30" s="51"/>
      <c r="C30" s="34"/>
      <c r="D30" s="79"/>
      <c r="E30" s="79"/>
      <c r="F30" s="79"/>
      <c r="G30" s="79"/>
      <c r="H30" s="79"/>
      <c r="I30" s="56"/>
      <c r="J30" s="121"/>
      <c r="K30" s="121"/>
      <c r="L30" s="121"/>
      <c r="M30" s="121"/>
      <c r="N30" s="121"/>
      <c r="O30" s="97"/>
    </row>
    <row r="31" spans="1:17" ht="14.1" customHeight="1">
      <c r="A31" s="38">
        <v>30</v>
      </c>
      <c r="B31" s="51"/>
      <c r="C31" s="34"/>
      <c r="D31" s="79"/>
      <c r="E31" s="79"/>
      <c r="F31" s="79"/>
      <c r="G31" s="79"/>
      <c r="H31" s="79"/>
      <c r="I31" s="56"/>
      <c r="J31" s="121"/>
      <c r="K31" s="121"/>
      <c r="L31" s="121"/>
      <c r="M31" s="121"/>
      <c r="N31" s="121"/>
      <c r="O31" s="97"/>
    </row>
    <row r="32" spans="1:17" ht="14.1" customHeight="1">
      <c r="A32" s="38">
        <v>31</v>
      </c>
      <c r="B32" s="51"/>
      <c r="C32" s="34"/>
      <c r="D32" s="79"/>
      <c r="E32" s="79"/>
      <c r="F32" s="79"/>
      <c r="G32" s="79"/>
      <c r="H32" s="79"/>
      <c r="I32" s="56"/>
      <c r="J32" s="121"/>
      <c r="K32" s="121"/>
      <c r="L32" s="121"/>
      <c r="M32" s="121"/>
      <c r="N32" s="121"/>
      <c r="O32" s="97"/>
    </row>
    <row r="33" spans="1:19" ht="14.1" customHeight="1">
      <c r="A33" s="89">
        <v>32</v>
      </c>
      <c r="B33" s="51"/>
      <c r="C33" s="34"/>
      <c r="D33" s="79"/>
      <c r="E33" s="79"/>
      <c r="F33" s="79"/>
      <c r="G33" s="79"/>
      <c r="H33" s="79"/>
      <c r="I33" s="56"/>
      <c r="J33" s="121"/>
      <c r="K33" s="121"/>
      <c r="L33" s="121"/>
      <c r="M33" s="121"/>
      <c r="N33" s="121"/>
      <c r="O33" s="97"/>
    </row>
    <row r="34" spans="1:19" ht="14.1" customHeight="1">
      <c r="A34" s="89">
        <v>33</v>
      </c>
      <c r="B34" s="51"/>
      <c r="C34" s="34"/>
      <c r="D34" s="79"/>
      <c r="E34" s="79"/>
      <c r="F34" s="79"/>
      <c r="G34" s="79"/>
      <c r="H34" s="79"/>
      <c r="I34" s="56"/>
      <c r="J34" s="121"/>
      <c r="K34" s="121"/>
      <c r="L34" s="121"/>
      <c r="M34" s="121"/>
      <c r="N34" s="121"/>
      <c r="O34" s="97"/>
    </row>
    <row r="35" spans="1:19" ht="14.1" customHeight="1">
      <c r="A35" s="89">
        <v>34</v>
      </c>
      <c r="B35" s="51"/>
      <c r="C35" s="34"/>
      <c r="D35" s="79"/>
      <c r="E35" s="79"/>
      <c r="F35" s="79"/>
      <c r="G35" s="79"/>
      <c r="H35" s="79"/>
      <c r="I35" s="56"/>
      <c r="J35" s="121"/>
      <c r="K35" s="121"/>
      <c r="L35" s="121"/>
      <c r="M35" s="121"/>
      <c r="N35" s="121"/>
      <c r="O35" s="97"/>
    </row>
    <row r="36" spans="1:19" ht="14.1" customHeight="1">
      <c r="A36" s="89">
        <v>35</v>
      </c>
      <c r="B36" s="51"/>
      <c r="C36" s="34"/>
      <c r="D36" s="79"/>
      <c r="E36" s="79"/>
      <c r="F36" s="79"/>
      <c r="G36" s="79"/>
      <c r="H36" s="79"/>
      <c r="I36" s="56"/>
      <c r="J36" s="121"/>
      <c r="K36" s="121"/>
      <c r="L36" s="121"/>
      <c r="M36" s="121"/>
      <c r="N36" s="121"/>
      <c r="O36" s="97"/>
    </row>
    <row r="37" spans="1:19" ht="14.1" customHeight="1">
      <c r="A37" s="89">
        <v>36</v>
      </c>
      <c r="B37" s="51"/>
      <c r="C37" s="34"/>
      <c r="D37" s="79"/>
      <c r="E37" s="79"/>
      <c r="F37" s="79"/>
      <c r="G37" s="79"/>
      <c r="H37" s="79"/>
      <c r="I37" s="56"/>
      <c r="J37" s="121"/>
      <c r="K37" s="121"/>
      <c r="L37" s="121"/>
      <c r="M37" s="121"/>
      <c r="N37" s="121"/>
      <c r="O37" s="97"/>
    </row>
    <row r="38" spans="1:19" ht="14.1" customHeight="1">
      <c r="A38" s="89">
        <v>37</v>
      </c>
      <c r="B38" s="51"/>
      <c r="C38" s="34"/>
      <c r="D38" s="79"/>
      <c r="E38" s="79"/>
      <c r="F38" s="79"/>
      <c r="G38" s="79"/>
      <c r="H38" s="79"/>
      <c r="I38" s="56"/>
      <c r="J38" s="121"/>
      <c r="K38" s="121"/>
      <c r="L38" s="121"/>
      <c r="M38" s="121"/>
      <c r="N38" s="121"/>
      <c r="O38" s="97"/>
    </row>
    <row r="39" spans="1:19" ht="14.1" customHeight="1">
      <c r="A39" s="89">
        <v>38</v>
      </c>
      <c r="B39" s="51"/>
      <c r="C39" s="34"/>
      <c r="D39" s="79"/>
      <c r="E39" s="79"/>
      <c r="F39" s="79"/>
      <c r="G39" s="79"/>
      <c r="H39" s="79"/>
      <c r="I39" s="56"/>
      <c r="J39" s="121"/>
      <c r="K39" s="121"/>
      <c r="L39" s="121"/>
      <c r="M39" s="121"/>
      <c r="N39" s="121"/>
      <c r="O39" s="97"/>
    </row>
    <row r="40" spans="1:19" ht="14.1" customHeight="1">
      <c r="A40" s="89">
        <v>39</v>
      </c>
      <c r="B40" s="51"/>
      <c r="C40" s="34"/>
      <c r="D40" s="79"/>
      <c r="E40" s="79"/>
      <c r="F40" s="79"/>
      <c r="G40" s="79"/>
      <c r="H40" s="79"/>
      <c r="I40" s="56"/>
      <c r="J40" s="121"/>
      <c r="K40" s="121"/>
      <c r="L40" s="121"/>
      <c r="M40" s="121"/>
      <c r="N40" s="121"/>
      <c r="O40" s="97"/>
    </row>
    <row r="41" spans="1:19" ht="14.1" customHeight="1" thickBot="1">
      <c r="A41" s="71">
        <v>40</v>
      </c>
      <c r="B41" s="51"/>
      <c r="C41" s="34"/>
      <c r="D41" s="79"/>
      <c r="E41" s="79"/>
      <c r="F41" s="79"/>
      <c r="G41" s="79"/>
      <c r="H41" s="79"/>
      <c r="I41" s="56"/>
      <c r="J41" s="121"/>
      <c r="K41" s="121"/>
      <c r="L41" s="121"/>
      <c r="M41" s="121"/>
      <c r="N41" s="121"/>
      <c r="O41" s="97"/>
    </row>
    <row r="42" spans="1:19" ht="13.5" thickBot="1">
      <c r="B42" s="57"/>
      <c r="C42" s="58"/>
      <c r="D42" s="95"/>
      <c r="E42" s="95"/>
      <c r="F42" s="95"/>
      <c r="G42" s="95"/>
      <c r="H42" s="95"/>
      <c r="I42" s="66"/>
      <c r="J42" s="122"/>
      <c r="K42" s="122"/>
      <c r="L42" s="122"/>
      <c r="M42" s="122"/>
      <c r="N42" s="122"/>
      <c r="O42" s="98"/>
    </row>
    <row r="43" spans="1:19">
      <c r="A43" s="11" t="s">
        <v>29</v>
      </c>
      <c r="D43" s="93"/>
      <c r="E43" s="93"/>
      <c r="F43" s="93"/>
      <c r="G43" s="93"/>
      <c r="H43" s="93"/>
      <c r="O43" s="99"/>
    </row>
    <row r="44" spans="1:19">
      <c r="C44" s="59" t="s">
        <v>5</v>
      </c>
      <c r="D44" s="94">
        <f>AVERAGE(D2:D42)</f>
        <v>9.375</v>
      </c>
      <c r="E44" s="94">
        <f t="shared" ref="E44:H44" si="5">AVERAGE(E2:E42)</f>
        <v>8.625</v>
      </c>
      <c r="F44" s="94">
        <f t="shared" si="5"/>
        <v>11.708333333333334</v>
      </c>
      <c r="G44" s="94">
        <f t="shared" si="5"/>
        <v>9.8055555555555571</v>
      </c>
      <c r="H44" s="94">
        <f t="shared" si="5"/>
        <v>9.8333333333333339</v>
      </c>
      <c r="I44" s="68"/>
      <c r="J44" s="68"/>
      <c r="K44" s="68"/>
      <c r="L44" s="68"/>
      <c r="M44" s="68"/>
      <c r="N44" s="68"/>
      <c r="O44" s="94"/>
    </row>
    <row r="45" spans="1:19">
      <c r="B45" s="13" t="s">
        <v>33</v>
      </c>
      <c r="D45" s="18">
        <f>COUNTIF(D2:D42,"&gt;=16")</f>
        <v>0</v>
      </c>
      <c r="E45" s="18">
        <f t="shared" ref="E45:H45" si="6">COUNTIF(E2:E42,"&gt;=16")</f>
        <v>0</v>
      </c>
      <c r="F45" s="18">
        <f t="shared" si="6"/>
        <v>4</v>
      </c>
      <c r="G45" s="18">
        <f t="shared" si="6"/>
        <v>0</v>
      </c>
      <c r="H45" s="18">
        <f t="shared" si="6"/>
        <v>0</v>
      </c>
      <c r="O45" s="18"/>
    </row>
    <row r="46" spans="1:19">
      <c r="B46" s="14" t="s">
        <v>31</v>
      </c>
      <c r="D46" s="16">
        <f>COUNTIF(D2:D42,"&gt;=10")-COUNTIF(D2:D42,"&gt;=16")</f>
        <v>14</v>
      </c>
      <c r="E46" s="16">
        <f t="shared" ref="E46:H46" si="7">COUNTIF(E2:E42,"&gt;=10")-COUNTIF(E2:E42,"&gt;=16")</f>
        <v>9</v>
      </c>
      <c r="F46" s="16">
        <f t="shared" si="7"/>
        <v>15</v>
      </c>
      <c r="G46" s="16">
        <f t="shared" si="7"/>
        <v>12</v>
      </c>
      <c r="H46" s="16">
        <f t="shared" si="7"/>
        <v>19</v>
      </c>
      <c r="O46" s="16"/>
    </row>
    <row r="47" spans="1:19" s="80" customFormat="1">
      <c r="B47" s="15" t="s">
        <v>32</v>
      </c>
      <c r="C47" s="2"/>
      <c r="D47" s="17">
        <f>COUNTIF(D2:D42,"&lt;10,0")-COUNTIF(D2:D42,"00")</f>
        <v>10</v>
      </c>
      <c r="E47" s="17">
        <f t="shared" ref="E47:G47" si="8">COUNTIF(E2:E42,"&lt;10,0")-COUNTIF(E2:E42,"00")</f>
        <v>15</v>
      </c>
      <c r="F47" s="17">
        <f t="shared" si="8"/>
        <v>3</v>
      </c>
      <c r="G47" s="17">
        <f t="shared" si="8"/>
        <v>10</v>
      </c>
      <c r="H47" s="17">
        <f>COUNTIF(H2:H39,"&lt;10,0")-COUNTIF(H2:H39,"00")</f>
        <v>3</v>
      </c>
      <c r="I47" s="67"/>
      <c r="J47" s="67"/>
      <c r="K47" s="67"/>
      <c r="L47" s="67"/>
      <c r="M47" s="67"/>
      <c r="N47" s="67"/>
      <c r="O47" s="17"/>
      <c r="P47" s="82"/>
      <c r="Q47" s="82"/>
      <c r="R47" s="82"/>
      <c r="S47" s="82"/>
    </row>
    <row r="48" spans="1:19">
      <c r="B48" s="81" t="s">
        <v>37</v>
      </c>
      <c r="C48" s="82"/>
      <c r="D48" s="83">
        <f>COUNTIF(D2:D42,"AU")+COUNTIF(D2:D42,"00")</f>
        <v>0</v>
      </c>
      <c r="E48" s="83">
        <f t="shared" ref="E48:H48" si="9">COUNTIF(E2:E42,"AU")+COUNTIF(E2:E42,"00")</f>
        <v>0</v>
      </c>
      <c r="F48" s="83">
        <f t="shared" si="9"/>
        <v>2</v>
      </c>
      <c r="G48" s="83">
        <f t="shared" si="9"/>
        <v>2</v>
      </c>
      <c r="H48" s="83">
        <f t="shared" si="9"/>
        <v>2</v>
      </c>
      <c r="O48" s="83"/>
    </row>
    <row r="49" spans="2:15">
      <c r="B49" s="12" t="s">
        <v>30</v>
      </c>
      <c r="D49" s="83">
        <f>COUNTIF(D3:D43,"RA")</f>
        <v>0</v>
      </c>
      <c r="E49" s="83">
        <f t="shared" ref="E49:H49" si="10">COUNTIF(E3:E43,"RA")</f>
        <v>0</v>
      </c>
      <c r="F49" s="83">
        <f t="shared" si="10"/>
        <v>0</v>
      </c>
      <c r="G49" s="83">
        <f t="shared" si="10"/>
        <v>0</v>
      </c>
      <c r="H49" s="83">
        <f t="shared" si="10"/>
        <v>0</v>
      </c>
      <c r="O49" s="83"/>
    </row>
    <row r="50" spans="2:15">
      <c r="C50" s="12"/>
    </row>
    <row r="51" spans="2:15">
      <c r="C51" s="12"/>
    </row>
    <row r="52" spans="2:15">
      <c r="B52" s="101" t="s">
        <v>91</v>
      </c>
      <c r="C52" s="12"/>
    </row>
    <row r="53" spans="2:15">
      <c r="B53" s="9">
        <f>'Control Asistencia S2'!B46</f>
        <v>9</v>
      </c>
      <c r="C53" s="77">
        <v>0.25</v>
      </c>
    </row>
    <row r="54" spans="2:15">
      <c r="B54" s="9">
        <f>'Control Asistencia S2'!B47</f>
        <v>7.2</v>
      </c>
      <c r="C54" s="77">
        <v>0.2</v>
      </c>
    </row>
    <row r="55" spans="2:15">
      <c r="B55" s="9">
        <f>'Control Asistencia S2'!B48</f>
        <v>5.3999999999999995</v>
      </c>
      <c r="C55" s="77">
        <v>0.15</v>
      </c>
    </row>
    <row r="56" spans="2:15">
      <c r="B56" s="9">
        <f>'Control Asistencia S2'!B49</f>
        <v>4.32</v>
      </c>
      <c r="C56" s="77">
        <v>0.12</v>
      </c>
    </row>
    <row r="57" spans="2:15">
      <c r="B57" s="9"/>
      <c r="C57" s="77"/>
    </row>
    <row r="58" spans="2:15">
      <c r="B58" s="9"/>
      <c r="C58" s="77"/>
    </row>
    <row r="59" spans="2:15">
      <c r="B59" s="9"/>
      <c r="C59" s="77"/>
    </row>
    <row r="60" spans="2:15">
      <c r="B60" s="9"/>
      <c r="C60" s="77"/>
    </row>
  </sheetData>
  <conditionalFormatting sqref="E23:H23 D15:H15 D4:H4 D9:H9 D36:O36 E31:O31 E28:O28 E19:H19 I2:N44">
    <cfRule type="cellIs" dxfId="28" priority="106" stopIfTrue="1" operator="between">
      <formula>16</formula>
      <formula>20</formula>
    </cfRule>
    <cfRule type="cellIs" dxfId="27" priority="107" stopIfTrue="1" operator="between">
      <formula>10</formula>
      <formula>15</formula>
    </cfRule>
    <cfRule type="cellIs" dxfId="26" priority="108" stopIfTrue="1" operator="between">
      <formula>0</formula>
      <formula>9</formula>
    </cfRule>
  </conditionalFormatting>
  <conditionalFormatting sqref="I19:N21 I23:N23 I8:N9 I28:N28 I31:N31 O26:O35 O37:O44 I36:O36 D2:H44">
    <cfRule type="cellIs" dxfId="25" priority="103" stopIfTrue="1" operator="between">
      <formula>15.5</formula>
      <formula>20</formula>
    </cfRule>
    <cfRule type="cellIs" dxfId="24" priority="104" stopIfTrue="1" operator="between">
      <formula>9.5</formula>
      <formula>15.49</formula>
    </cfRule>
    <cfRule type="cellIs" dxfId="23" priority="105" stopIfTrue="1" operator="between">
      <formula>0.1</formula>
      <formula>9.49</formula>
    </cfRule>
  </conditionalFormatting>
  <conditionalFormatting sqref="I37:N39 I32:N35 E23:H23 D15:H15 D4:H4 D9:H9 D36:O36 E31:O31 E28:O28 E19:H19 I2:N30">
    <cfRule type="cellIs" dxfId="22" priority="97" stopIfTrue="1" operator="equal">
      <formula>"EX"</formula>
    </cfRule>
    <cfRule type="cellIs" dxfId="21" priority="98" stopIfTrue="1" operator="equal">
      <formula>"SA"</formula>
    </cfRule>
    <cfRule type="cellIs" dxfId="20" priority="99" stopIfTrue="1" operator="equal">
      <formula>"DE"</formula>
    </cfRule>
  </conditionalFormatting>
  <conditionalFormatting sqref="O2:O25">
    <cfRule type="cellIs" dxfId="19" priority="22" stopIfTrue="1" operator="between">
      <formula>$B$56</formula>
      <formula>$B$54-0.001</formula>
    </cfRule>
    <cfRule type="cellIs" dxfId="18" priority="23" stopIfTrue="1" operator="between">
      <formula>$B$54+0.001</formula>
      <formula>$B$53-0.01</formula>
    </cfRule>
    <cfRule type="cellIs" dxfId="17" priority="24" stopIfTrue="1" operator="greaterThanOrEqual">
      <formula>$B$53</formula>
    </cfRule>
  </conditionalFormatting>
  <conditionalFormatting sqref="K2:N2 N3:N25">
    <cfRule type="cellIs" dxfId="16" priority="7" stopIfTrue="1" operator="between">
      <formula>15.5</formula>
      <formula>20</formula>
    </cfRule>
    <cfRule type="cellIs" dxfId="15" priority="8" stopIfTrue="1" operator="between">
      <formula>9.5</formula>
      <formula>15.49</formula>
    </cfRule>
    <cfRule type="cellIs" dxfId="14" priority="9" stopIfTrue="1" operator="between">
      <formula>0.1</formula>
      <formula>9.49</formula>
    </cfRule>
  </conditionalFormatting>
  <conditionalFormatting sqref="K2:N2 N3:N25">
    <cfRule type="cellIs" dxfId="13" priority="4" stopIfTrue="1" operator="between">
      <formula>$B$66</formula>
      <formula>$B$64-0.001</formula>
    </cfRule>
    <cfRule type="cellIs" dxfId="12" priority="5" stopIfTrue="1" operator="between">
      <formula>$B$64+0.001</formula>
      <formula>$B$63-0.01</formula>
    </cfRule>
    <cfRule type="cellIs" dxfId="11" priority="6" stopIfTrue="1" operator="greaterThanOrEqual">
      <formula>$B$63</formula>
    </cfRule>
  </conditionalFormatting>
  <conditionalFormatting sqref="K2:N2 N3:N25">
    <cfRule type="cellIs" dxfId="10" priority="1" stopIfTrue="1" operator="between">
      <formula>15.5</formula>
      <formula>20</formula>
    </cfRule>
    <cfRule type="cellIs" dxfId="9" priority="2" stopIfTrue="1" operator="between">
      <formula>9.5</formula>
      <formula>15.49</formula>
    </cfRule>
    <cfRule type="cellIs" dxfId="8" priority="3" stopIfTrue="1" operator="between">
      <formula>0.1</formula>
      <formula>9.49</formula>
    </cfRule>
  </conditionalFormatting>
  <printOptions horizontalCentered="1" gridLines="1"/>
  <pageMargins left="0.78740157480314965" right="0.78740157480314965" top="1.7716535433070868" bottom="0.98425196850393704" header="0.51181102362204722" footer="0.51181102362204722"/>
  <pageSetup paperSize="119" scale="78" orientation="portrait" horizontalDpi="4294967294" verticalDpi="360" r:id="rId1"/>
  <headerFooter alignWithMargins="0">
    <oddHeader>&amp;L&amp;"Arial,Negrita"&amp;12&amp;G&amp;C&amp;"Arial,Negrita"&amp;14
Mecánica de Fluidos Sección 02.
Notas&amp;R&amp;"Arial,Negrita"&amp;12SEMESTRE   A 2009
5002</oddHeader>
    <oddFooter>&amp;F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rintOptions gridLines="1" gridLinesSet="0"/>
  <pageMargins left="0.75" right="0.75" top="1.55" bottom="1" header="0.511811024" footer="0.511811024"/>
  <pageSetup paperSize="9" scale="95" orientation="portrait" verticalDpi="1200" r:id="rId1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rintOptions gridLines="1" gridLinesSet="0"/>
  <pageMargins left="0.75" right="0.75" top="1.55" bottom="1" header="0.511811024" footer="0.511811024"/>
  <pageSetup paperSize="9" scale="95" orientation="portrait" verticalDpi="1200" r:id="rId1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7"/>
    <pageSetUpPr fitToPage="1"/>
  </sheetPr>
  <dimension ref="A1:K33"/>
  <sheetViews>
    <sheetView topLeftCell="A10" workbookViewId="0">
      <selection activeCell="D28" sqref="D28"/>
    </sheetView>
  </sheetViews>
  <sheetFormatPr baseColWidth="10" defaultRowHeight="12.75"/>
  <cols>
    <col min="1" max="1" width="4.7109375" customWidth="1"/>
    <col min="2" max="2" width="14.7109375" style="2" customWidth="1"/>
    <col min="3" max="3" width="40.140625" style="2" customWidth="1"/>
    <col min="4" max="4" width="32.7109375" style="2" customWidth="1"/>
    <col min="5" max="5" width="28.85546875" style="2" customWidth="1"/>
    <col min="6" max="6" width="6" style="2" customWidth="1"/>
    <col min="7" max="8" width="4.7109375" style="2" customWidth="1"/>
    <col min="9" max="9" width="4.140625" style="2" customWidth="1"/>
    <col min="10" max="10" width="4.42578125" style="2" customWidth="1"/>
    <col min="11" max="11" width="4" style="2" customWidth="1"/>
    <col min="12" max="12" width="4" customWidth="1"/>
  </cols>
  <sheetData>
    <row r="1" spans="1:11" ht="20.100000000000001" customHeight="1">
      <c r="A1" s="35"/>
      <c r="B1" s="36" t="s">
        <v>1</v>
      </c>
      <c r="C1" s="36" t="s">
        <v>0</v>
      </c>
      <c r="D1" s="37" t="s">
        <v>86</v>
      </c>
      <c r="E1" s="37" t="s">
        <v>87</v>
      </c>
      <c r="F1" s="3"/>
      <c r="G1" s="1"/>
      <c r="H1" s="3"/>
      <c r="K1" s="3"/>
    </row>
    <row r="2" spans="1:11" s="19" customFormat="1" ht="20.100000000000001" customHeight="1">
      <c r="A2" s="38">
        <v>1</v>
      </c>
      <c r="B2" s="51" t="s">
        <v>40</v>
      </c>
      <c r="C2" s="34" t="s">
        <v>41</v>
      </c>
      <c r="D2" s="25"/>
      <c r="E2" s="39"/>
      <c r="F2" s="21"/>
      <c r="G2" s="22"/>
      <c r="H2" s="23"/>
      <c r="I2" s="23"/>
      <c r="J2" s="23"/>
      <c r="K2" s="23"/>
    </row>
    <row r="3" spans="1:11" s="19" customFormat="1" ht="20.100000000000001" customHeight="1">
      <c r="A3" s="38">
        <v>2</v>
      </c>
      <c r="B3" s="51" t="s">
        <v>48</v>
      </c>
      <c r="C3" s="34" t="s">
        <v>49</v>
      </c>
      <c r="D3" s="25"/>
      <c r="E3" s="39"/>
      <c r="F3" s="21"/>
      <c r="G3" s="22"/>
      <c r="H3" s="23"/>
      <c r="I3" s="23"/>
      <c r="J3" s="23"/>
      <c r="K3" s="23"/>
    </row>
    <row r="4" spans="1:11" s="19" customFormat="1" ht="20.100000000000001" customHeight="1">
      <c r="A4" s="38">
        <v>3</v>
      </c>
      <c r="B4" s="51" t="s">
        <v>50</v>
      </c>
      <c r="C4" s="34" t="s">
        <v>51</v>
      </c>
      <c r="D4" s="25"/>
      <c r="E4" s="40"/>
      <c r="F4" s="20"/>
      <c r="G4" s="22"/>
      <c r="H4" s="23"/>
      <c r="I4" s="23"/>
      <c r="J4" s="23"/>
      <c r="K4" s="23"/>
    </row>
    <row r="5" spans="1:11" s="19" customFormat="1" ht="20.100000000000001" customHeight="1">
      <c r="A5" s="38">
        <v>4</v>
      </c>
      <c r="B5" s="51" t="s">
        <v>52</v>
      </c>
      <c r="C5" s="34" t="s">
        <v>53</v>
      </c>
      <c r="D5" s="25"/>
      <c r="E5" s="41"/>
      <c r="F5" s="24"/>
      <c r="G5" s="22"/>
      <c r="H5" s="23"/>
      <c r="I5" s="23"/>
      <c r="J5" s="23"/>
      <c r="K5" s="23"/>
    </row>
    <row r="6" spans="1:11" s="19" customFormat="1" ht="20.100000000000001" customHeight="1">
      <c r="A6" s="38">
        <v>5</v>
      </c>
      <c r="B6" s="51" t="s">
        <v>42</v>
      </c>
      <c r="C6" s="34" t="s">
        <v>43</v>
      </c>
      <c r="D6" s="27"/>
      <c r="E6" s="42"/>
      <c r="F6" s="21"/>
      <c r="G6" s="22"/>
      <c r="H6" s="23"/>
      <c r="I6" s="23"/>
      <c r="J6" s="23"/>
      <c r="K6" s="23"/>
    </row>
    <row r="7" spans="1:11" s="19" customFormat="1" ht="20.100000000000001" customHeight="1">
      <c r="A7" s="38">
        <v>6</v>
      </c>
      <c r="B7" s="51" t="s">
        <v>54</v>
      </c>
      <c r="C7" s="34" t="s">
        <v>55</v>
      </c>
      <c r="D7" s="25"/>
      <c r="E7" s="42"/>
      <c r="F7" s="24"/>
      <c r="G7" s="22"/>
      <c r="H7" s="23"/>
      <c r="I7" s="23"/>
      <c r="J7" s="23"/>
      <c r="K7" s="23"/>
    </row>
    <row r="8" spans="1:11" s="19" customFormat="1" ht="20.100000000000001" customHeight="1">
      <c r="A8" s="38">
        <v>7</v>
      </c>
      <c r="B8" s="51" t="s">
        <v>44</v>
      </c>
      <c r="C8" s="34" t="s">
        <v>45</v>
      </c>
      <c r="D8" s="26"/>
      <c r="E8" s="40"/>
      <c r="F8" s="20"/>
      <c r="G8" s="22"/>
      <c r="H8" s="23"/>
      <c r="I8" s="23"/>
      <c r="J8" s="23"/>
      <c r="K8" s="23"/>
    </row>
    <row r="9" spans="1:11" s="19" customFormat="1" ht="20.100000000000001" customHeight="1">
      <c r="A9" s="38">
        <v>8</v>
      </c>
      <c r="B9" s="51" t="s">
        <v>46</v>
      </c>
      <c r="C9" s="34" t="s">
        <v>47</v>
      </c>
      <c r="D9" s="27"/>
      <c r="E9" s="39"/>
      <c r="F9" s="21"/>
      <c r="G9" s="22"/>
      <c r="H9" s="23"/>
      <c r="I9" s="23"/>
      <c r="J9" s="23"/>
      <c r="K9" s="23"/>
    </row>
    <row r="10" spans="1:11" s="19" customFormat="1" ht="20.100000000000001" customHeight="1">
      <c r="A10" s="38">
        <v>9</v>
      </c>
      <c r="B10" s="51" t="s">
        <v>56</v>
      </c>
      <c r="C10" s="34" t="s">
        <v>57</v>
      </c>
      <c r="D10" s="26"/>
      <c r="E10" s="40"/>
      <c r="F10" s="20"/>
      <c r="G10" s="22"/>
      <c r="H10" s="23"/>
      <c r="I10" s="23"/>
      <c r="J10" s="23"/>
      <c r="K10" s="23"/>
    </row>
    <row r="11" spans="1:11" s="19" customFormat="1" ht="20.100000000000001" customHeight="1">
      <c r="A11" s="38">
        <v>10</v>
      </c>
      <c r="B11" s="51" t="s">
        <v>58</v>
      </c>
      <c r="C11" s="34" t="s">
        <v>59</v>
      </c>
      <c r="D11" s="25"/>
      <c r="E11" s="39"/>
      <c r="F11" s="21"/>
      <c r="G11" s="22"/>
      <c r="H11" s="23"/>
      <c r="I11" s="23"/>
      <c r="J11" s="23"/>
      <c r="K11" s="23"/>
    </row>
    <row r="12" spans="1:11" s="19" customFormat="1" ht="20.100000000000001" customHeight="1">
      <c r="A12" s="38">
        <v>11</v>
      </c>
      <c r="B12" s="51" t="s">
        <v>60</v>
      </c>
      <c r="C12" s="34" t="s">
        <v>61</v>
      </c>
      <c r="D12" s="27"/>
      <c r="E12" s="39"/>
      <c r="F12" s="21"/>
      <c r="G12" s="22"/>
      <c r="H12" s="23"/>
      <c r="I12" s="23"/>
      <c r="J12" s="23"/>
      <c r="K12" s="23"/>
    </row>
    <row r="13" spans="1:11" s="19" customFormat="1" ht="20.100000000000001" customHeight="1">
      <c r="A13" s="38">
        <v>12</v>
      </c>
      <c r="B13" s="51" t="s">
        <v>62</v>
      </c>
      <c r="C13" s="34" t="s">
        <v>63</v>
      </c>
      <c r="D13" s="26"/>
      <c r="E13" s="40"/>
      <c r="F13" s="20"/>
      <c r="G13" s="22"/>
      <c r="H13" s="23"/>
      <c r="I13" s="23"/>
      <c r="J13" s="23"/>
      <c r="K13" s="23"/>
    </row>
    <row r="14" spans="1:11" s="19" customFormat="1" ht="20.100000000000001" customHeight="1">
      <c r="A14" s="38">
        <v>13</v>
      </c>
      <c r="B14" s="73" t="s">
        <v>64</v>
      </c>
      <c r="C14" s="74" t="s">
        <v>65</v>
      </c>
      <c r="D14" s="25"/>
      <c r="E14" s="42"/>
      <c r="F14" s="24"/>
      <c r="G14" s="22"/>
      <c r="H14" s="23"/>
      <c r="I14" s="23"/>
      <c r="J14" s="23"/>
      <c r="K14" s="23"/>
    </row>
    <row r="15" spans="1:11" s="19" customFormat="1" ht="20.100000000000001" customHeight="1">
      <c r="A15" s="38">
        <v>14</v>
      </c>
      <c r="B15" s="51" t="s">
        <v>66</v>
      </c>
      <c r="C15" s="34" t="s">
        <v>67</v>
      </c>
      <c r="D15" s="25"/>
      <c r="E15" s="39"/>
      <c r="F15" s="21"/>
      <c r="G15" s="22"/>
      <c r="H15" s="23"/>
      <c r="I15" s="23"/>
      <c r="J15" s="23"/>
      <c r="K15" s="23"/>
    </row>
    <row r="16" spans="1:11" s="19" customFormat="1" ht="20.100000000000001" customHeight="1">
      <c r="A16" s="38">
        <v>15</v>
      </c>
      <c r="B16" s="51" t="s">
        <v>68</v>
      </c>
      <c r="C16" s="34" t="s">
        <v>69</v>
      </c>
      <c r="D16" s="27"/>
      <c r="E16" s="39"/>
      <c r="F16" s="21"/>
      <c r="G16" s="22"/>
      <c r="H16" s="23"/>
      <c r="I16" s="23"/>
      <c r="J16" s="23"/>
      <c r="K16" s="23"/>
    </row>
    <row r="17" spans="1:11" s="19" customFormat="1" ht="20.100000000000001" customHeight="1">
      <c r="A17" s="38">
        <v>16</v>
      </c>
      <c r="B17" s="51" t="s">
        <v>70</v>
      </c>
      <c r="C17" s="34" t="s">
        <v>71</v>
      </c>
      <c r="D17" s="26"/>
      <c r="E17" s="40"/>
      <c r="F17" s="20"/>
      <c r="G17" s="22"/>
      <c r="H17" s="23"/>
      <c r="I17" s="23"/>
      <c r="J17" s="23"/>
      <c r="K17" s="23"/>
    </row>
    <row r="18" spans="1:11" s="19" customFormat="1" ht="20.100000000000001" customHeight="1">
      <c r="A18" s="38">
        <v>17</v>
      </c>
      <c r="B18" s="51" t="s">
        <v>72</v>
      </c>
      <c r="C18" s="34" t="s">
        <v>73</v>
      </c>
      <c r="D18" s="26"/>
      <c r="E18" s="40"/>
      <c r="F18" s="20"/>
      <c r="G18" s="22"/>
      <c r="H18" s="23"/>
      <c r="I18" s="23"/>
      <c r="J18" s="23"/>
      <c r="K18" s="23"/>
    </row>
    <row r="19" spans="1:11" s="19" customFormat="1" ht="20.100000000000001" customHeight="1">
      <c r="A19" s="38">
        <v>18</v>
      </c>
      <c r="B19" s="51" t="s">
        <v>74</v>
      </c>
      <c r="C19" s="34" t="s">
        <v>75</v>
      </c>
      <c r="D19" s="27"/>
      <c r="E19" s="42"/>
      <c r="F19" s="21"/>
      <c r="G19" s="22"/>
      <c r="H19" s="23"/>
      <c r="I19" s="23"/>
      <c r="J19" s="23"/>
      <c r="K19" s="23"/>
    </row>
    <row r="20" spans="1:11" s="19" customFormat="1" ht="20.100000000000001" customHeight="1">
      <c r="A20" s="38">
        <v>19</v>
      </c>
      <c r="B20" s="51" t="s">
        <v>76</v>
      </c>
      <c r="C20" s="34" t="s">
        <v>77</v>
      </c>
      <c r="D20" s="27"/>
      <c r="E20" s="42"/>
      <c r="F20" s="21"/>
      <c r="G20" s="22"/>
      <c r="H20" s="23"/>
      <c r="I20" s="23"/>
      <c r="J20" s="23"/>
      <c r="K20" s="23"/>
    </row>
    <row r="21" spans="1:11" s="19" customFormat="1" ht="20.100000000000001" customHeight="1">
      <c r="A21" s="38">
        <v>20</v>
      </c>
      <c r="B21" s="51" t="s">
        <v>78</v>
      </c>
      <c r="C21" s="34" t="s">
        <v>79</v>
      </c>
      <c r="D21" s="27"/>
      <c r="E21" s="42"/>
      <c r="F21" s="21"/>
      <c r="G21" s="22"/>
      <c r="H21" s="23"/>
      <c r="I21" s="23"/>
      <c r="J21" s="23"/>
      <c r="K21" s="23"/>
    </row>
    <row r="22" spans="1:11" s="19" customFormat="1" ht="20.100000000000001" customHeight="1">
      <c r="A22" s="38">
        <v>21</v>
      </c>
      <c r="B22" s="51" t="s">
        <v>80</v>
      </c>
      <c r="C22" s="34" t="s">
        <v>81</v>
      </c>
      <c r="D22" s="27"/>
      <c r="E22" s="42"/>
      <c r="F22" s="21"/>
      <c r="G22" s="22"/>
      <c r="H22" s="23"/>
      <c r="I22" s="23"/>
      <c r="J22" s="23"/>
      <c r="K22" s="23"/>
    </row>
    <row r="23" spans="1:11" s="19" customFormat="1" ht="20.100000000000001" customHeight="1">
      <c r="A23" s="38">
        <v>22</v>
      </c>
      <c r="B23" s="51" t="s">
        <v>82</v>
      </c>
      <c r="C23" s="34" t="s">
        <v>83</v>
      </c>
      <c r="D23" s="27"/>
      <c r="E23" s="42"/>
      <c r="F23" s="21"/>
      <c r="G23" s="22"/>
      <c r="H23" s="23"/>
      <c r="I23" s="23"/>
      <c r="J23" s="23"/>
      <c r="K23" s="23"/>
    </row>
    <row r="24" spans="1:11" s="19" customFormat="1" ht="20.100000000000001" customHeight="1">
      <c r="A24" s="38">
        <v>23</v>
      </c>
      <c r="B24" s="51" t="s">
        <v>84</v>
      </c>
      <c r="C24" s="34" t="s">
        <v>85</v>
      </c>
      <c r="D24" s="27"/>
      <c r="E24" s="42"/>
      <c r="F24" s="21"/>
      <c r="G24" s="22"/>
      <c r="H24" s="23"/>
      <c r="I24" s="23"/>
      <c r="J24" s="23"/>
      <c r="K24" s="23"/>
    </row>
    <row r="25" spans="1:11" s="19" customFormat="1" ht="20.100000000000001" customHeight="1">
      <c r="A25" s="38">
        <v>24</v>
      </c>
      <c r="B25" s="51"/>
      <c r="C25" s="34"/>
      <c r="D25" s="27"/>
      <c r="E25" s="42"/>
      <c r="F25" s="21"/>
      <c r="G25" s="22"/>
      <c r="H25" s="23"/>
      <c r="I25" s="23"/>
      <c r="J25" s="23"/>
      <c r="K25" s="23"/>
    </row>
    <row r="26" spans="1:11" s="19" customFormat="1" ht="20.100000000000001" customHeight="1" thickBot="1">
      <c r="A26" s="38">
        <v>25</v>
      </c>
      <c r="B26" s="51"/>
      <c r="C26" s="34"/>
      <c r="D26" s="27"/>
      <c r="E26" s="42"/>
      <c r="F26" s="21"/>
      <c r="G26" s="22"/>
      <c r="H26" s="23"/>
      <c r="I26" s="23"/>
      <c r="J26" s="23"/>
      <c r="K26" s="23"/>
    </row>
    <row r="27" spans="1:11" ht="18">
      <c r="A27" s="47"/>
      <c r="B27" s="48"/>
      <c r="C27" s="48" t="s">
        <v>7</v>
      </c>
      <c r="D27" s="49"/>
      <c r="E27" s="50"/>
      <c r="F27" s="6"/>
      <c r="G27" s="8"/>
    </row>
    <row r="28" spans="1:11" ht="120.75" customHeight="1" thickBot="1">
      <c r="A28" s="43"/>
      <c r="B28" s="52"/>
      <c r="C28" s="44" t="s">
        <v>8</v>
      </c>
      <c r="D28" s="45"/>
      <c r="E28" s="46"/>
      <c r="F28" s="7"/>
      <c r="G28" s="8"/>
    </row>
    <row r="30" spans="1:11">
      <c r="D30" s="4"/>
      <c r="E30" s="4"/>
      <c r="F30" s="4"/>
    </row>
    <row r="31" spans="1:11" ht="14.25" customHeight="1">
      <c r="D31" s="5"/>
      <c r="E31" s="5"/>
      <c r="F31" s="5"/>
    </row>
    <row r="32" spans="1:11" ht="13.5" customHeight="1">
      <c r="D32" s="5"/>
      <c r="E32" s="5"/>
      <c r="F32" s="5"/>
    </row>
    <row r="33" spans="4:6">
      <c r="D33" s="5"/>
      <c r="E33" s="5"/>
      <c r="F33" s="5"/>
    </row>
  </sheetData>
  <printOptions horizontalCentered="1" verticalCentered="1" gridLines="1" gridLinesSet="0"/>
  <pageMargins left="0.78740157480314965" right="0.78740157480314965" top="1.6929133858267718" bottom="0.51181102362204722" header="0.51181102362204722" footer="0.51181102362204722"/>
  <pageSetup paperSize="9" scale="72" orientation="portrait" verticalDpi="300" r:id="rId1"/>
  <headerFooter alignWithMargins="0">
    <oddHeader>&amp;L&amp;G&amp;C&amp;"Arial,Negrita"&amp;14
Mecánica de Fluidos.
 Sección 02.
Asistencia&amp;R&amp;"Arial,Negrita"&amp;12SEMESTRE   A2009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B50"/>
  <sheetViews>
    <sheetView zoomScale="113" zoomScaleNormal="113" workbookViewId="0">
      <selection activeCell="V26" sqref="V26"/>
    </sheetView>
  </sheetViews>
  <sheetFormatPr baseColWidth="10" defaultRowHeight="12.75"/>
  <cols>
    <col min="1" max="1" width="4.7109375" style="9" customWidth="1"/>
    <col min="2" max="2" width="12.42578125" style="9" customWidth="1"/>
    <col min="3" max="3" width="34.85546875" style="33" customWidth="1"/>
    <col min="4" max="26" width="3.28515625" style="33" customWidth="1"/>
    <col min="27" max="27" width="5.140625" style="65" customWidth="1"/>
    <col min="28" max="16384" width="11.42578125" style="9"/>
  </cols>
  <sheetData>
    <row r="1" spans="1:28" ht="36" customHeight="1">
      <c r="A1" s="29"/>
      <c r="B1" s="31" t="s">
        <v>1</v>
      </c>
      <c r="C1" s="31" t="s">
        <v>0</v>
      </c>
      <c r="D1" s="32" t="s">
        <v>9</v>
      </c>
      <c r="E1" s="32" t="s">
        <v>10</v>
      </c>
      <c r="F1" s="32" t="s">
        <v>11</v>
      </c>
      <c r="G1" s="32" t="s">
        <v>12</v>
      </c>
      <c r="H1" s="32" t="s">
        <v>13</v>
      </c>
      <c r="I1" s="32" t="s">
        <v>14</v>
      </c>
      <c r="J1" s="32" t="s">
        <v>15</v>
      </c>
      <c r="K1" s="91" t="s">
        <v>16</v>
      </c>
      <c r="L1" s="91" t="s">
        <v>17</v>
      </c>
      <c r="M1" s="32" t="s">
        <v>18</v>
      </c>
      <c r="N1" s="32" t="s">
        <v>19</v>
      </c>
      <c r="O1" s="32" t="s">
        <v>20</v>
      </c>
      <c r="P1" s="32" t="s">
        <v>21</v>
      </c>
      <c r="Q1" s="32" t="s">
        <v>22</v>
      </c>
      <c r="R1" s="32" t="s">
        <v>23</v>
      </c>
      <c r="S1" s="32" t="s">
        <v>24</v>
      </c>
      <c r="T1" s="32" t="s">
        <v>25</v>
      </c>
      <c r="U1" s="32" t="s">
        <v>26</v>
      </c>
      <c r="V1" s="32" t="s">
        <v>27</v>
      </c>
      <c r="W1" s="60" t="s">
        <v>28</v>
      </c>
      <c r="X1" s="118" t="s">
        <v>117</v>
      </c>
      <c r="Y1" s="118" t="s">
        <v>118</v>
      </c>
      <c r="AA1" s="61" t="s">
        <v>34</v>
      </c>
      <c r="AB1" s="10"/>
    </row>
    <row r="2" spans="1:28" ht="12.95" customHeight="1">
      <c r="A2" s="28">
        <v>1</v>
      </c>
      <c r="B2" s="51" t="s">
        <v>40</v>
      </c>
      <c r="C2" s="34" t="s">
        <v>41</v>
      </c>
      <c r="D2" s="70">
        <v>1</v>
      </c>
      <c r="E2" s="70">
        <v>0</v>
      </c>
      <c r="F2" s="70">
        <v>0</v>
      </c>
      <c r="G2" s="70">
        <v>0</v>
      </c>
      <c r="H2" s="70">
        <v>1</v>
      </c>
      <c r="I2" s="70">
        <v>0</v>
      </c>
      <c r="J2" s="70">
        <v>0</v>
      </c>
      <c r="K2" s="70">
        <v>0</v>
      </c>
      <c r="L2" s="70">
        <v>0</v>
      </c>
      <c r="M2" s="70">
        <v>1</v>
      </c>
      <c r="N2" s="70">
        <v>0</v>
      </c>
      <c r="O2" s="70">
        <v>1</v>
      </c>
      <c r="P2" s="70">
        <v>0</v>
      </c>
      <c r="Q2" s="70">
        <v>0</v>
      </c>
      <c r="R2" s="70">
        <v>1</v>
      </c>
      <c r="S2" s="70">
        <v>0</v>
      </c>
      <c r="T2" s="70">
        <v>0</v>
      </c>
      <c r="U2" s="70">
        <v>1</v>
      </c>
      <c r="V2" s="70">
        <v>0</v>
      </c>
      <c r="W2" s="70">
        <v>1</v>
      </c>
      <c r="X2" s="70">
        <v>0</v>
      </c>
      <c r="Y2" s="70"/>
      <c r="Z2" s="70"/>
      <c r="AA2" s="69">
        <f t="shared" ref="AA2:AA24" si="0">SUM(D2:X2)</f>
        <v>7</v>
      </c>
    </row>
    <row r="3" spans="1:28" ht="12.95" customHeight="1">
      <c r="A3" s="28">
        <v>2</v>
      </c>
      <c r="B3" s="51" t="s">
        <v>48</v>
      </c>
      <c r="C3" s="34" t="s">
        <v>49</v>
      </c>
      <c r="D3" s="70">
        <v>2</v>
      </c>
      <c r="E3" s="70">
        <v>1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0">
        <v>0</v>
      </c>
      <c r="L3" s="70">
        <v>0</v>
      </c>
      <c r="M3" s="70">
        <v>0</v>
      </c>
      <c r="N3" s="70">
        <v>0</v>
      </c>
      <c r="O3" s="70">
        <v>1</v>
      </c>
      <c r="P3" s="70">
        <v>0</v>
      </c>
      <c r="Q3" s="70">
        <v>0</v>
      </c>
      <c r="R3" s="70">
        <v>0</v>
      </c>
      <c r="S3" s="70">
        <v>0</v>
      </c>
      <c r="T3" s="70">
        <v>0</v>
      </c>
      <c r="U3" s="70">
        <v>0</v>
      </c>
      <c r="V3" s="70">
        <v>0</v>
      </c>
      <c r="W3" s="70">
        <v>0</v>
      </c>
      <c r="X3" s="70">
        <v>0</v>
      </c>
      <c r="Y3" s="70"/>
      <c r="Z3" s="70"/>
      <c r="AA3" s="69">
        <f t="shared" si="0"/>
        <v>4</v>
      </c>
    </row>
    <row r="4" spans="1:28" ht="12.95" customHeight="1">
      <c r="A4" s="28">
        <v>3</v>
      </c>
      <c r="B4" s="51" t="s">
        <v>50</v>
      </c>
      <c r="C4" s="34" t="s">
        <v>51</v>
      </c>
      <c r="D4" s="70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0">
        <v>0</v>
      </c>
      <c r="L4" s="70">
        <v>0</v>
      </c>
      <c r="M4" s="70">
        <v>0</v>
      </c>
      <c r="N4" s="70">
        <v>1</v>
      </c>
      <c r="O4" s="70">
        <v>0</v>
      </c>
      <c r="P4" s="70">
        <v>0</v>
      </c>
      <c r="Q4" s="70">
        <v>1</v>
      </c>
      <c r="R4" s="70">
        <v>0</v>
      </c>
      <c r="S4" s="70">
        <v>0</v>
      </c>
      <c r="T4" s="70">
        <v>0</v>
      </c>
      <c r="U4" s="70">
        <v>0</v>
      </c>
      <c r="V4" s="70">
        <v>0</v>
      </c>
      <c r="W4" s="70">
        <v>0</v>
      </c>
      <c r="X4" s="70">
        <v>0</v>
      </c>
      <c r="Y4" s="70"/>
      <c r="Z4" s="70"/>
      <c r="AA4" s="69">
        <f t="shared" si="0"/>
        <v>2</v>
      </c>
    </row>
    <row r="5" spans="1:28" ht="12.95" customHeight="1">
      <c r="A5" s="28">
        <v>4</v>
      </c>
      <c r="B5" s="51" t="s">
        <v>52</v>
      </c>
      <c r="C5" s="34" t="s">
        <v>53</v>
      </c>
      <c r="D5" s="70">
        <v>0</v>
      </c>
      <c r="E5" s="70">
        <v>0</v>
      </c>
      <c r="F5" s="70">
        <v>0</v>
      </c>
      <c r="G5" s="70">
        <v>0</v>
      </c>
      <c r="H5" s="70">
        <v>1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1</v>
      </c>
      <c r="P5" s="70">
        <v>0</v>
      </c>
      <c r="Q5" s="70">
        <v>0</v>
      </c>
      <c r="R5" s="70">
        <v>1</v>
      </c>
      <c r="S5" s="70">
        <v>0</v>
      </c>
      <c r="T5" s="70">
        <v>0</v>
      </c>
      <c r="U5" s="70">
        <v>0</v>
      </c>
      <c r="V5" s="70">
        <v>0</v>
      </c>
      <c r="W5" s="70">
        <v>0</v>
      </c>
      <c r="X5" s="70">
        <v>0</v>
      </c>
      <c r="Y5" s="70"/>
      <c r="Z5" s="70"/>
      <c r="AA5" s="69">
        <f t="shared" si="0"/>
        <v>3</v>
      </c>
    </row>
    <row r="6" spans="1:28" ht="12.95" customHeight="1">
      <c r="A6" s="28">
        <v>5</v>
      </c>
      <c r="B6" s="51" t="s">
        <v>42</v>
      </c>
      <c r="C6" s="34" t="s">
        <v>43</v>
      </c>
      <c r="D6" s="70">
        <v>0</v>
      </c>
      <c r="E6" s="70">
        <v>0</v>
      </c>
      <c r="F6" s="70">
        <v>1</v>
      </c>
      <c r="G6" s="70">
        <v>1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1</v>
      </c>
      <c r="N6" s="70">
        <v>2</v>
      </c>
      <c r="O6" s="70">
        <v>0</v>
      </c>
      <c r="P6" s="70">
        <v>2</v>
      </c>
      <c r="Q6" s="70">
        <v>1</v>
      </c>
      <c r="R6" s="70">
        <v>0</v>
      </c>
      <c r="S6" s="70">
        <v>2</v>
      </c>
      <c r="T6" s="70">
        <v>2</v>
      </c>
      <c r="U6" s="70">
        <v>2</v>
      </c>
      <c r="V6" s="70">
        <v>2</v>
      </c>
      <c r="W6" s="70">
        <v>1</v>
      </c>
      <c r="X6" s="70">
        <v>1</v>
      </c>
      <c r="Y6" s="70"/>
      <c r="Z6" s="70"/>
      <c r="AA6" s="69">
        <f t="shared" si="0"/>
        <v>18</v>
      </c>
    </row>
    <row r="7" spans="1:28" ht="12.95" customHeight="1">
      <c r="A7" s="28">
        <v>6</v>
      </c>
      <c r="B7" s="51" t="s">
        <v>54</v>
      </c>
      <c r="C7" s="34" t="s">
        <v>55</v>
      </c>
      <c r="D7" s="70">
        <v>1</v>
      </c>
      <c r="E7" s="70">
        <v>0</v>
      </c>
      <c r="F7" s="70">
        <v>0</v>
      </c>
      <c r="G7" s="70">
        <v>1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1</v>
      </c>
      <c r="N7" s="70">
        <v>1</v>
      </c>
      <c r="O7" s="70">
        <v>1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/>
      <c r="Z7" s="70"/>
      <c r="AA7" s="69">
        <f t="shared" si="0"/>
        <v>5</v>
      </c>
    </row>
    <row r="8" spans="1:28" ht="12.95" customHeight="1">
      <c r="A8" s="28">
        <v>7</v>
      </c>
      <c r="B8" s="51" t="s">
        <v>44</v>
      </c>
      <c r="C8" s="34" t="s">
        <v>45</v>
      </c>
      <c r="D8" s="70">
        <v>1</v>
      </c>
      <c r="E8" s="70">
        <v>0</v>
      </c>
      <c r="F8" s="70">
        <v>0</v>
      </c>
      <c r="G8" s="70">
        <v>0</v>
      </c>
      <c r="H8" s="70">
        <v>0</v>
      </c>
      <c r="I8" s="70">
        <v>1</v>
      </c>
      <c r="J8" s="70">
        <v>0</v>
      </c>
      <c r="K8" s="70">
        <v>0</v>
      </c>
      <c r="L8" s="70">
        <v>0</v>
      </c>
      <c r="M8" s="70">
        <v>1</v>
      </c>
      <c r="N8" s="70">
        <v>1</v>
      </c>
      <c r="O8" s="70">
        <v>0</v>
      </c>
      <c r="P8" s="70">
        <v>0</v>
      </c>
      <c r="Q8" s="70">
        <v>0</v>
      </c>
      <c r="R8" s="70">
        <v>1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/>
      <c r="Z8" s="70"/>
      <c r="AA8" s="69">
        <f t="shared" si="0"/>
        <v>5</v>
      </c>
    </row>
    <row r="9" spans="1:28" s="75" customFormat="1" ht="12.95" customHeight="1">
      <c r="A9" s="30">
        <v>8</v>
      </c>
      <c r="B9" s="51" t="s">
        <v>46</v>
      </c>
      <c r="C9" s="34" t="s">
        <v>47</v>
      </c>
      <c r="D9" s="70">
        <v>0</v>
      </c>
      <c r="E9" s="70">
        <v>1</v>
      </c>
      <c r="F9" s="70">
        <v>1</v>
      </c>
      <c r="G9" s="70">
        <v>0</v>
      </c>
      <c r="H9" s="70">
        <v>0</v>
      </c>
      <c r="I9" s="70">
        <v>0</v>
      </c>
      <c r="J9" s="70">
        <v>1</v>
      </c>
      <c r="K9" s="70">
        <v>0</v>
      </c>
      <c r="L9" s="70">
        <v>0</v>
      </c>
      <c r="M9" s="70">
        <v>1</v>
      </c>
      <c r="N9" s="70">
        <v>1</v>
      </c>
      <c r="O9" s="70">
        <v>1</v>
      </c>
      <c r="P9" s="70">
        <v>0</v>
      </c>
      <c r="Q9" s="70">
        <v>0</v>
      </c>
      <c r="R9" s="70">
        <v>0</v>
      </c>
      <c r="S9" s="70">
        <v>0</v>
      </c>
      <c r="T9" s="70">
        <v>2</v>
      </c>
      <c r="U9" s="70">
        <v>1</v>
      </c>
      <c r="V9" s="70">
        <v>0</v>
      </c>
      <c r="W9" s="70">
        <v>0</v>
      </c>
      <c r="X9" s="70">
        <v>0</v>
      </c>
      <c r="Y9" s="70"/>
      <c r="Z9" s="70"/>
      <c r="AA9" s="69">
        <f t="shared" si="0"/>
        <v>9</v>
      </c>
    </row>
    <row r="10" spans="1:28" ht="12.95" customHeight="1">
      <c r="A10" s="28">
        <v>9</v>
      </c>
      <c r="B10" s="51" t="s">
        <v>56</v>
      </c>
      <c r="C10" s="34" t="s">
        <v>57</v>
      </c>
      <c r="D10" s="70">
        <v>2</v>
      </c>
      <c r="E10" s="70">
        <v>1</v>
      </c>
      <c r="F10" s="70">
        <v>1</v>
      </c>
      <c r="G10" s="70">
        <v>1</v>
      </c>
      <c r="H10" s="70">
        <v>1</v>
      </c>
      <c r="I10" s="70">
        <v>1</v>
      </c>
      <c r="J10" s="70">
        <v>0</v>
      </c>
      <c r="K10" s="70">
        <v>0</v>
      </c>
      <c r="L10" s="70">
        <v>1</v>
      </c>
      <c r="M10" s="70">
        <v>2</v>
      </c>
      <c r="N10" s="70">
        <v>1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1</v>
      </c>
      <c r="U10" s="70">
        <v>0</v>
      </c>
      <c r="V10" s="70">
        <v>1</v>
      </c>
      <c r="W10" s="70">
        <v>1</v>
      </c>
      <c r="X10" s="70">
        <v>1</v>
      </c>
      <c r="Y10" s="70"/>
      <c r="Z10" s="70"/>
      <c r="AA10" s="69">
        <f t="shared" si="0"/>
        <v>15</v>
      </c>
    </row>
    <row r="11" spans="1:28" ht="12.95" customHeight="1">
      <c r="A11" s="28">
        <v>10</v>
      </c>
      <c r="B11" s="51" t="s">
        <v>58</v>
      </c>
      <c r="C11" s="34" t="s">
        <v>59</v>
      </c>
      <c r="D11" s="70">
        <v>1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1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1</v>
      </c>
      <c r="X11" s="70">
        <v>0</v>
      </c>
      <c r="Y11" s="70"/>
      <c r="Z11" s="70"/>
      <c r="AA11" s="69">
        <f t="shared" si="0"/>
        <v>3</v>
      </c>
    </row>
    <row r="12" spans="1:28" ht="12.95" customHeight="1">
      <c r="A12" s="28">
        <v>11</v>
      </c>
      <c r="B12" s="51" t="s">
        <v>60</v>
      </c>
      <c r="C12" s="34" t="s">
        <v>61</v>
      </c>
      <c r="D12" s="70">
        <v>2</v>
      </c>
      <c r="E12" s="70">
        <v>0</v>
      </c>
      <c r="F12" s="70">
        <v>0</v>
      </c>
      <c r="G12" s="70">
        <v>1</v>
      </c>
      <c r="H12" s="70">
        <v>1</v>
      </c>
      <c r="I12" s="70">
        <v>1</v>
      </c>
      <c r="J12" s="70">
        <v>0</v>
      </c>
      <c r="K12" s="70">
        <v>0</v>
      </c>
      <c r="L12" s="70">
        <v>0</v>
      </c>
      <c r="M12" s="70">
        <v>1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1</v>
      </c>
      <c r="X12" s="70">
        <v>0</v>
      </c>
      <c r="Y12" s="70"/>
      <c r="Z12" s="70"/>
      <c r="AA12" s="69">
        <f t="shared" si="0"/>
        <v>7</v>
      </c>
    </row>
    <row r="13" spans="1:28" ht="12.95" customHeight="1">
      <c r="A13" s="28">
        <v>12</v>
      </c>
      <c r="B13" s="51" t="s">
        <v>62</v>
      </c>
      <c r="C13" s="34" t="s">
        <v>63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1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/>
      <c r="Z13" s="70"/>
      <c r="AA13" s="69">
        <f t="shared" si="0"/>
        <v>1</v>
      </c>
    </row>
    <row r="14" spans="1:28" ht="12.95" customHeight="1">
      <c r="A14" s="28">
        <v>13</v>
      </c>
      <c r="B14" s="73" t="s">
        <v>64</v>
      </c>
      <c r="C14" s="74" t="s">
        <v>65</v>
      </c>
      <c r="D14" s="70">
        <v>0</v>
      </c>
      <c r="E14" s="70">
        <v>0</v>
      </c>
      <c r="F14" s="70">
        <v>1</v>
      </c>
      <c r="G14" s="70">
        <v>0</v>
      </c>
      <c r="H14" s="70">
        <v>1</v>
      </c>
      <c r="I14" s="70">
        <v>0</v>
      </c>
      <c r="J14" s="70">
        <v>1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1</v>
      </c>
      <c r="U14" s="70">
        <v>0</v>
      </c>
      <c r="V14" s="70">
        <v>0</v>
      </c>
      <c r="W14" s="70">
        <v>0</v>
      </c>
      <c r="X14" s="70">
        <v>0</v>
      </c>
      <c r="Y14" s="70"/>
      <c r="Z14" s="70"/>
      <c r="AA14" s="69">
        <f t="shared" si="0"/>
        <v>4</v>
      </c>
    </row>
    <row r="15" spans="1:28" ht="12.95" customHeight="1">
      <c r="A15" s="28">
        <v>14</v>
      </c>
      <c r="B15" s="51" t="s">
        <v>66</v>
      </c>
      <c r="C15" s="34" t="s">
        <v>67</v>
      </c>
      <c r="D15" s="70">
        <v>0</v>
      </c>
      <c r="E15" s="70">
        <v>0</v>
      </c>
      <c r="F15" s="70">
        <v>0</v>
      </c>
      <c r="G15" s="70">
        <v>0</v>
      </c>
      <c r="H15" s="70">
        <v>1</v>
      </c>
      <c r="I15" s="70">
        <v>0</v>
      </c>
      <c r="J15" s="70">
        <v>1</v>
      </c>
      <c r="K15" s="70">
        <v>0</v>
      </c>
      <c r="L15" s="70">
        <v>1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/>
      <c r="Z15" s="70"/>
      <c r="AA15" s="69">
        <f t="shared" si="0"/>
        <v>3</v>
      </c>
    </row>
    <row r="16" spans="1:28" ht="12.95" customHeight="1">
      <c r="A16" s="28">
        <v>15</v>
      </c>
      <c r="B16" s="51" t="s">
        <v>68</v>
      </c>
      <c r="C16" s="34" t="s">
        <v>69</v>
      </c>
      <c r="D16" s="70">
        <v>2</v>
      </c>
      <c r="E16" s="70">
        <v>0</v>
      </c>
      <c r="F16" s="70">
        <v>0</v>
      </c>
      <c r="G16" s="70">
        <v>1</v>
      </c>
      <c r="H16" s="70">
        <v>0</v>
      </c>
      <c r="I16" s="70">
        <v>0</v>
      </c>
      <c r="J16" s="70">
        <v>1</v>
      </c>
      <c r="K16" s="70">
        <v>0</v>
      </c>
      <c r="L16" s="70">
        <v>0</v>
      </c>
      <c r="M16" s="70">
        <v>0</v>
      </c>
      <c r="N16" s="70">
        <v>1</v>
      </c>
      <c r="O16" s="70">
        <v>0</v>
      </c>
      <c r="P16" s="70">
        <v>0</v>
      </c>
      <c r="Q16" s="70">
        <v>0</v>
      </c>
      <c r="R16" s="70">
        <v>0</v>
      </c>
      <c r="S16" s="70">
        <v>1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/>
      <c r="Z16" s="70"/>
      <c r="AA16" s="69">
        <f t="shared" si="0"/>
        <v>6</v>
      </c>
    </row>
    <row r="17" spans="1:27" ht="12.95" customHeight="1">
      <c r="A17" s="28">
        <v>16</v>
      </c>
      <c r="B17" s="51" t="s">
        <v>70</v>
      </c>
      <c r="C17" s="34" t="s">
        <v>71</v>
      </c>
      <c r="D17" s="70">
        <v>1</v>
      </c>
      <c r="E17" s="70">
        <v>0</v>
      </c>
      <c r="F17" s="70">
        <v>0</v>
      </c>
      <c r="G17" s="70">
        <v>0</v>
      </c>
      <c r="H17" s="70">
        <v>0</v>
      </c>
      <c r="I17" s="70">
        <v>1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1</v>
      </c>
      <c r="P17" s="70">
        <v>0</v>
      </c>
      <c r="Q17" s="70">
        <v>0</v>
      </c>
      <c r="R17" s="70">
        <v>1</v>
      </c>
      <c r="S17" s="70">
        <v>0</v>
      </c>
      <c r="T17" s="70">
        <v>1</v>
      </c>
      <c r="U17" s="70">
        <v>0</v>
      </c>
      <c r="V17" s="70">
        <v>0</v>
      </c>
      <c r="W17" s="70">
        <v>0</v>
      </c>
      <c r="X17" s="70">
        <v>0</v>
      </c>
      <c r="Y17" s="70"/>
      <c r="Z17" s="70"/>
      <c r="AA17" s="69">
        <f t="shared" si="0"/>
        <v>5</v>
      </c>
    </row>
    <row r="18" spans="1:27" s="75" customFormat="1" ht="12.95" customHeight="1">
      <c r="A18" s="30">
        <v>17</v>
      </c>
      <c r="B18" s="51" t="s">
        <v>72</v>
      </c>
      <c r="C18" s="34" t="s">
        <v>73</v>
      </c>
      <c r="D18" s="70">
        <v>2</v>
      </c>
      <c r="E18" s="70">
        <v>1</v>
      </c>
      <c r="F18" s="70">
        <v>0</v>
      </c>
      <c r="G18" s="70">
        <v>0</v>
      </c>
      <c r="H18" s="70">
        <v>0</v>
      </c>
      <c r="I18" s="70">
        <v>1</v>
      </c>
      <c r="J18" s="70">
        <v>0</v>
      </c>
      <c r="K18" s="70">
        <v>0</v>
      </c>
      <c r="L18" s="70">
        <v>0</v>
      </c>
      <c r="M18" s="70">
        <v>1</v>
      </c>
      <c r="N18" s="70">
        <v>1</v>
      </c>
      <c r="O18" s="70">
        <v>1</v>
      </c>
      <c r="P18" s="70">
        <v>1</v>
      </c>
      <c r="Q18" s="70">
        <v>0</v>
      </c>
      <c r="R18" s="70">
        <v>0</v>
      </c>
      <c r="S18" s="70">
        <v>2</v>
      </c>
      <c r="T18" s="70">
        <v>1</v>
      </c>
      <c r="U18" s="70">
        <v>1</v>
      </c>
      <c r="V18" s="70">
        <v>0</v>
      </c>
      <c r="W18" s="70">
        <v>1</v>
      </c>
      <c r="X18" s="70">
        <v>0</v>
      </c>
      <c r="Y18" s="70"/>
      <c r="Z18" s="70"/>
      <c r="AA18" s="69">
        <f t="shared" si="0"/>
        <v>13</v>
      </c>
    </row>
    <row r="19" spans="1:27" ht="12.95" customHeight="1">
      <c r="A19" s="28">
        <v>18</v>
      </c>
      <c r="B19" s="51" t="s">
        <v>74</v>
      </c>
      <c r="C19" s="34" t="s">
        <v>75</v>
      </c>
      <c r="D19" s="70">
        <v>1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/>
      <c r="Z19" s="70"/>
      <c r="AA19" s="69">
        <f t="shared" si="0"/>
        <v>1</v>
      </c>
    </row>
    <row r="20" spans="1:27" ht="12.95" customHeight="1">
      <c r="A20" s="28">
        <v>19</v>
      </c>
      <c r="B20" s="51" t="s">
        <v>76</v>
      </c>
      <c r="C20" s="34" t="s">
        <v>77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1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/>
      <c r="Z20" s="70"/>
      <c r="AA20" s="69">
        <f t="shared" si="0"/>
        <v>1</v>
      </c>
    </row>
    <row r="21" spans="1:27" ht="12.95" customHeight="1">
      <c r="A21" s="28">
        <v>20</v>
      </c>
      <c r="B21" s="51" t="s">
        <v>78</v>
      </c>
      <c r="C21" s="34" t="s">
        <v>79</v>
      </c>
      <c r="D21" s="70">
        <v>0</v>
      </c>
      <c r="E21" s="70">
        <v>0</v>
      </c>
      <c r="F21" s="70">
        <v>0</v>
      </c>
      <c r="G21" s="70">
        <v>0</v>
      </c>
      <c r="H21" s="70">
        <v>1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1</v>
      </c>
      <c r="S21" s="70">
        <v>0</v>
      </c>
      <c r="T21" s="70">
        <v>1</v>
      </c>
      <c r="U21" s="70">
        <v>0</v>
      </c>
      <c r="V21" s="70">
        <v>0</v>
      </c>
      <c r="W21" s="70">
        <v>0</v>
      </c>
      <c r="X21" s="70">
        <v>1</v>
      </c>
      <c r="Y21" s="70"/>
      <c r="Z21" s="70"/>
      <c r="AA21" s="69">
        <f t="shared" si="0"/>
        <v>4</v>
      </c>
    </row>
    <row r="22" spans="1:27" ht="12.95" customHeight="1">
      <c r="A22" s="28">
        <v>21</v>
      </c>
      <c r="B22" s="51" t="s">
        <v>80</v>
      </c>
      <c r="C22" s="34" t="s">
        <v>81</v>
      </c>
      <c r="D22" s="70">
        <v>1</v>
      </c>
      <c r="E22" s="70">
        <v>0</v>
      </c>
      <c r="F22" s="70">
        <v>0</v>
      </c>
      <c r="G22" s="70">
        <v>0</v>
      </c>
      <c r="H22" s="70">
        <v>0</v>
      </c>
      <c r="I22" s="70">
        <v>1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1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/>
      <c r="Z22" s="70"/>
      <c r="AA22" s="69">
        <f t="shared" si="0"/>
        <v>3</v>
      </c>
    </row>
    <row r="23" spans="1:27" ht="12.95" customHeight="1">
      <c r="A23" s="28">
        <v>22</v>
      </c>
      <c r="B23" s="51" t="s">
        <v>82</v>
      </c>
      <c r="C23" s="34" t="s">
        <v>83</v>
      </c>
      <c r="D23" s="70">
        <v>0</v>
      </c>
      <c r="E23" s="70">
        <v>0</v>
      </c>
      <c r="F23" s="70">
        <v>1</v>
      </c>
      <c r="G23" s="70">
        <v>0</v>
      </c>
      <c r="H23" s="70">
        <v>0</v>
      </c>
      <c r="I23" s="70">
        <v>0</v>
      </c>
      <c r="J23" s="70">
        <v>1</v>
      </c>
      <c r="K23" s="70">
        <v>0</v>
      </c>
      <c r="L23" s="70">
        <v>0</v>
      </c>
      <c r="M23" s="70">
        <v>1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/>
      <c r="Z23" s="70"/>
      <c r="AA23" s="69">
        <f t="shared" si="0"/>
        <v>3</v>
      </c>
    </row>
    <row r="24" spans="1:27" ht="12.95" customHeight="1">
      <c r="A24" s="28">
        <v>23</v>
      </c>
      <c r="B24" s="51" t="s">
        <v>84</v>
      </c>
      <c r="C24" s="34" t="s">
        <v>85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2</v>
      </c>
      <c r="K24" s="70">
        <v>0</v>
      </c>
      <c r="L24" s="70">
        <v>0</v>
      </c>
      <c r="M24" s="70">
        <v>0</v>
      </c>
      <c r="N24" s="70">
        <v>0</v>
      </c>
      <c r="O24" s="70">
        <v>1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/>
      <c r="Z24" s="70"/>
      <c r="AA24" s="69">
        <f t="shared" si="0"/>
        <v>3</v>
      </c>
    </row>
    <row r="25" spans="1:27" ht="12.95" customHeight="1">
      <c r="A25" s="28">
        <v>24</v>
      </c>
      <c r="B25" s="51"/>
      <c r="C25" s="34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69">
        <f>SUM(D25:W25)</f>
        <v>0</v>
      </c>
    </row>
    <row r="26" spans="1:27" s="96" customFormat="1" ht="12.95" customHeight="1">
      <c r="A26" s="114">
        <v>25</v>
      </c>
      <c r="B26" s="115" t="s">
        <v>89</v>
      </c>
      <c r="C26" s="116" t="s">
        <v>88</v>
      </c>
      <c r="D26" s="117"/>
      <c r="E26" s="117"/>
      <c r="F26" s="117"/>
      <c r="G26" s="117"/>
      <c r="H26" s="117">
        <v>1</v>
      </c>
      <c r="I26" s="117">
        <v>0</v>
      </c>
      <c r="J26" s="117">
        <v>0</v>
      </c>
      <c r="K26" s="117">
        <v>0</v>
      </c>
      <c r="L26" s="117">
        <v>1</v>
      </c>
      <c r="M26" s="117">
        <v>1</v>
      </c>
      <c r="N26" s="117">
        <v>1</v>
      </c>
      <c r="O26" s="117">
        <v>1</v>
      </c>
      <c r="P26" s="117">
        <v>0</v>
      </c>
      <c r="Q26" s="117">
        <v>1</v>
      </c>
      <c r="R26" s="117">
        <v>1</v>
      </c>
      <c r="S26" s="117">
        <v>1</v>
      </c>
      <c r="T26" s="117">
        <v>1</v>
      </c>
      <c r="U26" s="117">
        <v>2</v>
      </c>
      <c r="V26" s="117">
        <v>0</v>
      </c>
      <c r="W26" s="117">
        <v>1</v>
      </c>
      <c r="X26" s="70">
        <v>1</v>
      </c>
      <c r="Y26" s="70"/>
      <c r="Z26" s="70"/>
      <c r="AA26" s="69">
        <f>SUM(D26:X26)</f>
        <v>13</v>
      </c>
    </row>
    <row r="27" spans="1:27" ht="12.95" customHeight="1">
      <c r="A27" s="28">
        <v>26</v>
      </c>
      <c r="B27" s="51"/>
      <c r="C27" s="34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69">
        <f t="shared" ref="AA27:AA41" si="1">SUM(D27:Z27)</f>
        <v>0</v>
      </c>
    </row>
    <row r="28" spans="1:27" ht="12.95" customHeight="1">
      <c r="A28" s="28">
        <v>27</v>
      </c>
      <c r="B28" s="51"/>
      <c r="C28" s="34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69">
        <f t="shared" si="1"/>
        <v>0</v>
      </c>
    </row>
    <row r="29" spans="1:27" ht="12.95" customHeight="1">
      <c r="A29" s="28">
        <v>28</v>
      </c>
      <c r="B29" s="51"/>
      <c r="C29" s="3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69">
        <f t="shared" si="1"/>
        <v>0</v>
      </c>
    </row>
    <row r="30" spans="1:27" ht="12.95" customHeight="1">
      <c r="A30" s="28">
        <v>29</v>
      </c>
      <c r="B30" s="51"/>
      <c r="C30" s="34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69">
        <f t="shared" si="1"/>
        <v>0</v>
      </c>
    </row>
    <row r="31" spans="1:27" ht="12.95" customHeight="1">
      <c r="A31" s="90">
        <v>30</v>
      </c>
      <c r="B31" s="51"/>
      <c r="C31" s="34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69">
        <f t="shared" si="1"/>
        <v>0</v>
      </c>
    </row>
    <row r="32" spans="1:27" ht="12.95" customHeight="1">
      <c r="A32" s="90">
        <v>31</v>
      </c>
      <c r="B32" s="51"/>
      <c r="C32" s="34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69">
        <f t="shared" si="1"/>
        <v>0</v>
      </c>
    </row>
    <row r="33" spans="1:27" ht="12.95" customHeight="1">
      <c r="A33" s="90">
        <v>32</v>
      </c>
      <c r="B33" s="51"/>
      <c r="C33" s="3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69">
        <f t="shared" si="1"/>
        <v>0</v>
      </c>
    </row>
    <row r="34" spans="1:27" ht="12.95" customHeight="1">
      <c r="A34" s="90">
        <v>33</v>
      </c>
      <c r="B34" s="51"/>
      <c r="C34" s="34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69">
        <f t="shared" si="1"/>
        <v>0</v>
      </c>
    </row>
    <row r="35" spans="1:27" ht="12.95" customHeight="1">
      <c r="A35" s="90">
        <v>34</v>
      </c>
      <c r="B35" s="51"/>
      <c r="C35" s="34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69">
        <f t="shared" si="1"/>
        <v>0</v>
      </c>
    </row>
    <row r="36" spans="1:27" ht="12.95" customHeight="1">
      <c r="A36" s="90">
        <v>35</v>
      </c>
      <c r="B36" s="51"/>
      <c r="C36" s="34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69">
        <f t="shared" si="1"/>
        <v>0</v>
      </c>
    </row>
    <row r="37" spans="1:27" ht="12.95" customHeight="1">
      <c r="A37" s="90">
        <v>36</v>
      </c>
      <c r="B37" s="51"/>
      <c r="C37" s="34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69">
        <f t="shared" si="1"/>
        <v>0</v>
      </c>
    </row>
    <row r="38" spans="1:27" ht="12.95" customHeight="1">
      <c r="A38" s="90">
        <v>37</v>
      </c>
      <c r="B38" s="51"/>
      <c r="C38" s="34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69">
        <f t="shared" si="1"/>
        <v>0</v>
      </c>
    </row>
    <row r="39" spans="1:27" ht="12.95" customHeight="1">
      <c r="A39" s="90">
        <v>38</v>
      </c>
      <c r="B39" s="51"/>
      <c r="C39" s="34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69">
        <f t="shared" si="1"/>
        <v>0</v>
      </c>
    </row>
    <row r="40" spans="1:27" ht="12.95" customHeight="1">
      <c r="A40" s="90">
        <v>39</v>
      </c>
      <c r="B40" s="51"/>
      <c r="C40" s="3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69">
        <f t="shared" si="1"/>
        <v>0</v>
      </c>
    </row>
    <row r="41" spans="1:27" ht="12.95" customHeight="1">
      <c r="A41" s="86">
        <v>40</v>
      </c>
      <c r="B41" s="51"/>
      <c r="C41" s="34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9">
        <f t="shared" si="1"/>
        <v>0</v>
      </c>
    </row>
    <row r="42" spans="1:27">
      <c r="B42" s="9">
        <v>18</v>
      </c>
      <c r="C42" s="76" t="s">
        <v>35</v>
      </c>
      <c r="AA42" s="62"/>
    </row>
    <row r="43" spans="1:27">
      <c r="B43" s="9">
        <f>B42*2</f>
        <v>36</v>
      </c>
      <c r="C43" s="76" t="s">
        <v>36</v>
      </c>
      <c r="AA43" s="63"/>
    </row>
    <row r="44" spans="1:27">
      <c r="C44" s="92" t="s">
        <v>39</v>
      </c>
      <c r="D44" s="70">
        <v>0</v>
      </c>
      <c r="E44" s="70">
        <v>0</v>
      </c>
      <c r="F44" s="70">
        <v>1</v>
      </c>
      <c r="G44" s="70">
        <v>1</v>
      </c>
      <c r="H44" s="70">
        <v>0</v>
      </c>
      <c r="I44" s="70">
        <v>0</v>
      </c>
      <c r="J44" s="70">
        <v>1</v>
      </c>
      <c r="K44" s="70">
        <v>0</v>
      </c>
      <c r="L44" s="70">
        <v>1</v>
      </c>
      <c r="M44" s="70">
        <v>0</v>
      </c>
      <c r="N44" s="70">
        <v>0</v>
      </c>
      <c r="O44" s="70">
        <v>0</v>
      </c>
      <c r="P44" s="70">
        <v>0</v>
      </c>
      <c r="Q44" s="70">
        <v>1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1</v>
      </c>
      <c r="X44" s="70"/>
      <c r="Y44" s="70"/>
      <c r="Z44" s="70"/>
      <c r="AA44" s="69">
        <f>SUM(D44:Z44)</f>
        <v>6</v>
      </c>
    </row>
    <row r="45" spans="1:27">
      <c r="AA45" s="62"/>
    </row>
    <row r="46" spans="1:27">
      <c r="B46" s="9">
        <f>B43*C46</f>
        <v>9</v>
      </c>
      <c r="C46" s="77">
        <v>0.25</v>
      </c>
      <c r="AA46" s="62"/>
    </row>
    <row r="47" spans="1:27">
      <c r="B47" s="9">
        <f>B43*C47</f>
        <v>7.2</v>
      </c>
      <c r="C47" s="77">
        <v>0.2</v>
      </c>
      <c r="AA47" s="62"/>
    </row>
    <row r="48" spans="1:27">
      <c r="B48" s="9">
        <f>B43*C48</f>
        <v>5.3999999999999995</v>
      </c>
      <c r="C48" s="77">
        <v>0.15</v>
      </c>
      <c r="AA48" s="62"/>
    </row>
    <row r="49" spans="2:27">
      <c r="B49" s="9">
        <f>B43*C49</f>
        <v>4.32</v>
      </c>
      <c r="C49" s="77">
        <v>0.12</v>
      </c>
      <c r="AA49" s="64"/>
    </row>
    <row r="50" spans="2:27">
      <c r="AA50" s="62"/>
    </row>
  </sheetData>
  <conditionalFormatting sqref="D44:Z44 J3:K18 V2:V24 D2:V7 D9:V41 Z27:Z41 W2:Y41 M8 X2:Z26">
    <cfRule type="cellIs" dxfId="7" priority="13" stopIfTrue="1" operator="between">
      <formula>1</formula>
      <formula>1</formula>
    </cfRule>
    <cfRule type="cellIs" dxfId="6" priority="14" stopIfTrue="1" operator="between">
      <formula>2</formula>
      <formula>2</formula>
    </cfRule>
  </conditionalFormatting>
  <conditionalFormatting sqref="AA44 AA2:AA41">
    <cfRule type="cellIs" dxfId="5" priority="10" stopIfTrue="1" operator="between">
      <formula>$B$49</formula>
      <formula>$B$47</formula>
    </cfRule>
    <cfRule type="cellIs" dxfId="4" priority="11" stopIfTrue="1" operator="between">
      <formula>$B$47+0.001</formula>
      <formula>$B$46-0.01</formula>
    </cfRule>
    <cfRule type="cellIs" dxfId="3" priority="12" stopIfTrue="1" operator="greaterThanOrEqual">
      <formula>$B$46</formula>
    </cfRule>
  </conditionalFormatting>
  <printOptions horizontalCentered="1" verticalCentered="1" gridLines="1" gridLinesSet="0"/>
  <pageMargins left="0.78740157480314965" right="0.78740157480314965" top="1.7716535433070868" bottom="0.98425196850393704" header="0.51181102362204722" footer="0.51181102362204722"/>
  <pageSetup paperSize="9" scale="65" orientation="portrait" horizontalDpi="300" verticalDpi="300" r:id="rId1"/>
  <headerFooter alignWithMargins="0">
    <oddHeader>&amp;L&amp;G&amp;C&amp;"Arial,Negrita"&amp;14
Mecánica de Fluidos 
Sección 02.
Asistencia&amp;RSEMESTRE   A 2009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rintOptions gridLines="1" gridLinesSet="0"/>
  <pageMargins left="0.75" right="0.75" top="1.55" bottom="1" header="0.511811024" footer="0.511811024"/>
  <pageSetup paperSize="9" scale="95" orientation="portrait" verticalDpi="1200" r:id="rId1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rintOptions gridLines="1" gridLinesSet="0"/>
  <pageMargins left="0.75" right="0.75" top="1.55" bottom="1" header="0.511811024" footer="0.511811024"/>
  <pageSetup paperSize="9" scale="95" orientation="portrait" verticalDpi="1200" r:id="rId1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rintOptions gridLines="1" gridLinesSet="0"/>
  <pageMargins left="0.75" right="0.75" top="1.55" bottom="1" header="0.511811024" footer="0.511811024"/>
  <pageSetup paperSize="9" scale="95" orientation="portrait" verticalDpi="1200" r:id="rId1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rintOptions gridLines="1" gridLinesSet="0"/>
  <pageMargins left="0.75" right="0.75" top="1.55" bottom="1" header="0.511811024" footer="0.511811024"/>
  <pageSetup paperSize="9" scale="95" orientation="portrait" verticalDpi="1200" r:id="rId1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rintOptions gridLines="1" gridLinesSet="0"/>
  <pageMargins left="0.75" right="0.75" top="1.55" bottom="1" header="0.511811024" footer="0.511811024"/>
  <pageSetup paperSize="9" scale="95" orientation="portrait" verticalDpi="1200" r:id="rId1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rintOptions gridLines="1" gridLinesSet="0"/>
  <pageMargins left="0.75" right="0.75" top="1.55" bottom="1" header="0.511811024" footer="0.511811024"/>
  <pageSetup paperSize="9" scale="95" orientation="portrait" verticalDpi="1200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Notas S2</vt:lpstr>
      <vt:lpstr>Asistencia S2</vt:lpstr>
      <vt:lpstr>Control Asistencia S2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'Notas S2'!Área_de_impresión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NOTAS INSTRUMENTACIÓN</dc:title>
  <dc:subject>SEMESTRE B 95</dc:subject>
  <dc:creator>ADELIS GRATEROL</dc:creator>
  <cp:lastModifiedBy>Dpto Ciencias Térmicas</cp:lastModifiedBy>
  <cp:lastPrinted>2009-10-21T03:27:42Z</cp:lastPrinted>
  <dcterms:created xsi:type="dcterms:W3CDTF">2002-04-16T02:08:17Z</dcterms:created>
  <dcterms:modified xsi:type="dcterms:W3CDTF">2009-10-21T03:47:45Z</dcterms:modified>
</cp:coreProperties>
</file>