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 activeTab="1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76" i="2" l="1"/>
  <c r="H77" i="2"/>
  <c r="H75" i="2"/>
  <c r="G75" i="2"/>
  <c r="G76" i="2"/>
  <c r="G77" i="2"/>
  <c r="G74" i="2"/>
  <c r="C49" i="2"/>
  <c r="C50" i="2" s="1"/>
  <c r="E40" i="2"/>
  <c r="E30" i="2"/>
  <c r="E29" i="2"/>
  <c r="I28" i="2"/>
  <c r="I29" i="2" s="1"/>
  <c r="I30" i="2" s="1"/>
  <c r="I31" i="2" s="1"/>
  <c r="E28" i="2"/>
  <c r="J28" i="2" s="1"/>
  <c r="I18" i="2"/>
  <c r="I21" i="2" s="1"/>
  <c r="E16" i="2"/>
  <c r="J18" i="2" s="1"/>
  <c r="I15" i="2"/>
  <c r="I17" i="2" s="1"/>
  <c r="I20" i="2" s="1"/>
  <c r="J13" i="2"/>
  <c r="I13" i="2"/>
  <c r="I14" i="2" s="1"/>
  <c r="I16" i="2" s="1"/>
  <c r="I19" i="2" s="1"/>
  <c r="E14" i="2"/>
  <c r="J15" i="2" s="1"/>
  <c r="E13" i="2"/>
  <c r="J29" i="2" l="1"/>
  <c r="K29" i="2" s="1"/>
  <c r="F35" i="2"/>
  <c r="K13" i="2"/>
  <c r="J14" i="2"/>
  <c r="J16" i="2" s="1"/>
  <c r="K28" i="2"/>
  <c r="J17" i="2"/>
  <c r="K15" i="2"/>
  <c r="J21" i="2"/>
  <c r="K21" i="2" s="1"/>
  <c r="K18" i="2"/>
  <c r="J30" i="2" l="1"/>
  <c r="K30" i="2" s="1"/>
  <c r="G31" i="2" s="1"/>
  <c r="H31" i="2" s="1"/>
  <c r="J31" i="2" s="1"/>
  <c r="K14" i="2"/>
  <c r="K16" i="2"/>
  <c r="G19" i="2" s="1"/>
  <c r="H19" i="2" s="1"/>
  <c r="J19" i="2" s="1"/>
  <c r="K19" i="2" s="1"/>
  <c r="J20" i="2"/>
  <c r="K20" i="2" s="1"/>
  <c r="K17" i="2"/>
  <c r="K31" i="2" l="1"/>
  <c r="F37" i="2"/>
  <c r="G39" i="2" s="1"/>
  <c r="G40" i="2" s="1"/>
</calcChain>
</file>

<file path=xl/sharedStrings.xml><?xml version="1.0" encoding="utf-8"?>
<sst xmlns="http://schemas.openxmlformats.org/spreadsheetml/2006/main" count="249" uniqueCount="109">
  <si>
    <t>JUVENAL</t>
  </si>
  <si>
    <t>HARINA</t>
  </si>
  <si>
    <t>HUEVOS</t>
  </si>
  <si>
    <t>SAL</t>
  </si>
  <si>
    <t>LEVADURA</t>
  </si>
  <si>
    <t>TOMATE</t>
  </si>
  <si>
    <t>CEBOLLA</t>
  </si>
  <si>
    <t>ACEITE</t>
  </si>
  <si>
    <t>ZANAHORIA</t>
  </si>
  <si>
    <t>CARNE</t>
  </si>
  <si>
    <t>LECHE</t>
  </si>
  <si>
    <t>MANTEQUILLA</t>
  </si>
  <si>
    <t>QUESO PARMESANO</t>
  </si>
  <si>
    <t>Ma TERESA</t>
  </si>
  <si>
    <t>X</t>
  </si>
  <si>
    <t>NUEZ MOSCADA</t>
  </si>
  <si>
    <t>YADELSY</t>
  </si>
  <si>
    <t>JAMON</t>
  </si>
  <si>
    <t>QUESO MOZARELLA</t>
  </si>
  <si>
    <t>PASTA</t>
  </si>
  <si>
    <t>SALSA BECHAMEL</t>
  </si>
  <si>
    <t>ALIÑOS</t>
  </si>
  <si>
    <t>KEILA</t>
  </si>
  <si>
    <t>CUBITO</t>
  </si>
  <si>
    <t>ROXANA</t>
  </si>
  <si>
    <t>AJO</t>
  </si>
  <si>
    <t>CALABACIN</t>
  </si>
  <si>
    <t>PEDRO</t>
  </si>
  <si>
    <t>ALBAHACA</t>
  </si>
  <si>
    <t>OREGANO</t>
  </si>
  <si>
    <t>SERVICIOS</t>
  </si>
  <si>
    <t xml:space="preserve">GAS </t>
  </si>
  <si>
    <t>ELECTRICID</t>
  </si>
  <si>
    <t>LAVAPLATOS</t>
  </si>
  <si>
    <t>ESPONJA</t>
  </si>
  <si>
    <t>GASTO DE EQUIPOS</t>
  </si>
  <si>
    <t>MANO DE OBRA DIRECTA</t>
  </si>
  <si>
    <t>MANO DE OBRA INDERECTA</t>
  </si>
  <si>
    <t>UNIFORMES</t>
  </si>
  <si>
    <t>LOCAL</t>
  </si>
  <si>
    <t>HERRAMIENTAS DE COCINA</t>
  </si>
  <si>
    <t>CARLOS</t>
  </si>
  <si>
    <t>PECHUGA</t>
  </si>
  <si>
    <t>MATERIA PRIMA</t>
  </si>
  <si>
    <t>FACILMENTE MEDIBLE</t>
  </si>
  <si>
    <t>FACILMENTE IDENTIFICABLE</t>
  </si>
  <si>
    <t>IMPORTANCIA MONETARIA SIGNIFICATIVA</t>
  </si>
  <si>
    <t>PEPS</t>
  </si>
  <si>
    <t>FECHA</t>
  </si>
  <si>
    <t>PROVEEDOR</t>
  </si>
  <si>
    <t>CANT</t>
  </si>
  <si>
    <t>COSTO UNITARIO</t>
  </si>
  <si>
    <t>COSTO TOTAL</t>
  </si>
  <si>
    <t>ENTRADAS</t>
  </si>
  <si>
    <t>04.05.2019</t>
  </si>
  <si>
    <t>GARZON</t>
  </si>
  <si>
    <t>05.05.2019</t>
  </si>
  <si>
    <t>SR ESQUINA</t>
  </si>
  <si>
    <t>SALIDAS</t>
  </si>
  <si>
    <t>SALDO</t>
  </si>
  <si>
    <t>06.05.2019</t>
  </si>
  <si>
    <t>REQUISICION DE PRODUCCION</t>
  </si>
  <si>
    <t>PROMEDIO MOVIL</t>
  </si>
  <si>
    <t>COMPRAS</t>
  </si>
  <si>
    <t>INVENTARIO INICIO</t>
  </si>
  <si>
    <t>INVENTARIO FINAL</t>
  </si>
  <si>
    <t>ROTACION DE INVENTARIOS</t>
  </si>
  <si>
    <t>VECES</t>
  </si>
  <si>
    <t>DIAS</t>
  </si>
  <si>
    <t>NOMINA DE AQUELLOS EMPLEADOS QUE INTERVIENEN DIRECTAMENTE EN EL PROCESO DE PRODUCCION</t>
  </si>
  <si>
    <t>USD</t>
  </si>
  <si>
    <t>CARGA FABRIL</t>
  </si>
  <si>
    <t>COSTOS INDIRECTOS DE FABRICACION</t>
  </si>
  <si>
    <t>HORNO PANADERO</t>
  </si>
  <si>
    <t>LICUADORA</t>
  </si>
  <si>
    <t>NEVERA</t>
  </si>
  <si>
    <t>BATIDORA</t>
  </si>
  <si>
    <t>DEPRECIACION</t>
  </si>
  <si>
    <t>VIDA UTIL</t>
  </si>
  <si>
    <t>HORAS</t>
  </si>
  <si>
    <t>AÑOS</t>
  </si>
  <si>
    <t>TASAS PREDETERMINADAS DE CARGA FABRIL</t>
  </si>
  <si>
    <t>COSTO DE PRODUCCION Y VENTAS</t>
  </si>
  <si>
    <t>inventario de materia prima ( inicio )</t>
  </si>
  <si>
    <t>DEL 01.05.2019 AL 30.05.2019</t>
  </si>
  <si>
    <t>xxxxx</t>
  </si>
  <si>
    <t>compras</t>
  </si>
  <si>
    <t>materia prima disponible para producción</t>
  </si>
  <si>
    <t>inventario de materia prima (final )</t>
  </si>
  <si>
    <t>COSTO DE LA MATERIA PRIMA</t>
  </si>
  <si>
    <t>A</t>
  </si>
  <si>
    <t>B</t>
  </si>
  <si>
    <t>C=A+B</t>
  </si>
  <si>
    <t>D</t>
  </si>
  <si>
    <t>E=C-D</t>
  </si>
  <si>
    <t>COSTO PRIMO</t>
  </si>
  <si>
    <t>F</t>
  </si>
  <si>
    <t>G=E+F</t>
  </si>
  <si>
    <t>depreciación  de equipos</t>
  </si>
  <si>
    <t>xxxxxx</t>
  </si>
  <si>
    <t>alquiler</t>
  </si>
  <si>
    <t>utensilios</t>
  </si>
  <si>
    <t>insumos de limpieza</t>
  </si>
  <si>
    <t>material indirecto</t>
  </si>
  <si>
    <t>mano de obra indirecta</t>
  </si>
  <si>
    <t>xxx</t>
  </si>
  <si>
    <t>H</t>
  </si>
  <si>
    <t>TOTAL COSTO INDIRECTOS DE FABRICACION</t>
  </si>
  <si>
    <t>COSTO DE PRODUCCION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</si>
</sst>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0" fillId="2" borderId="0" xfId="0" applyFill="1"/>
    <xf numFmtId="0" fontId="0" fillId="3" borderId="0" xfId="0" applyFill="1"/>
    <xf numFmtId="0" fontId="5" fillId="0" borderId="0" xfId="0" applyFont="1"/>
    <xf numFmtId="0" fontId="4" fillId="3" borderId="0" xfId="0" applyFont="1" applyFill="1"/>
    <xf numFmtId="0" fontId="0" fillId="0" borderId="0" xfId="0" applyAlignment="1">
      <alignment horizontal="center" wrapText="1"/>
    </xf>
    <xf numFmtId="43" fontId="0" fillId="0" borderId="0" xfId="1" applyFont="1"/>
    <xf numFmtId="0" fontId="0" fillId="0" borderId="1" xfId="0" applyBorder="1"/>
    <xf numFmtId="0" fontId="0" fillId="0" borderId="2" xfId="0" applyBorder="1"/>
    <xf numFmtId="165" fontId="0" fillId="0" borderId="2" xfId="1" applyNumberFormat="1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5" fontId="0" fillId="0" borderId="2" xfId="0" applyNumberFormat="1" applyBorder="1"/>
    <xf numFmtId="165" fontId="0" fillId="0" borderId="0" xfId="0" applyNumberFormat="1" applyBorder="1"/>
    <xf numFmtId="165" fontId="0" fillId="0" borderId="5" xfId="1" applyNumberFormat="1" applyFont="1" applyBorder="1"/>
    <xf numFmtId="165" fontId="0" fillId="0" borderId="5" xfId="0" applyNumberFormat="1" applyBorder="1"/>
    <xf numFmtId="165" fontId="0" fillId="0" borderId="10" xfId="0" applyNumberFormat="1" applyBorder="1"/>
    <xf numFmtId="165" fontId="0" fillId="0" borderId="6" xfId="1" applyNumberFormat="1" applyFont="1" applyBorder="1"/>
    <xf numFmtId="165" fontId="0" fillId="0" borderId="11" xfId="1" applyNumberFormat="1" applyFont="1" applyBorder="1"/>
    <xf numFmtId="165" fontId="0" fillId="0" borderId="8" xfId="1" applyNumberFormat="1" applyFont="1" applyBorder="1"/>
    <xf numFmtId="0" fontId="0" fillId="0" borderId="4" xfId="0" applyFill="1" applyBorder="1"/>
    <xf numFmtId="0" fontId="0" fillId="0" borderId="5" xfId="0" applyFill="1" applyBorder="1"/>
    <xf numFmtId="165" fontId="0" fillId="0" borderId="0" xfId="0" applyNumberFormat="1"/>
    <xf numFmtId="165" fontId="0" fillId="0" borderId="3" xfId="1" applyNumberFormat="1" applyFont="1" applyBorder="1"/>
    <xf numFmtId="165" fontId="0" fillId="0" borderId="0" xfId="1" applyNumberFormat="1" applyFont="1" applyBorder="1"/>
    <xf numFmtId="0" fontId="3" fillId="0" borderId="2" xfId="0" applyFont="1" applyBorder="1"/>
    <xf numFmtId="0" fontId="3" fillId="0" borderId="5" xfId="0" applyFont="1" applyBorder="1"/>
    <xf numFmtId="0" fontId="0" fillId="0" borderId="1" xfId="0" applyFont="1" applyBorder="1"/>
    <xf numFmtId="0" fontId="0" fillId="0" borderId="2" xfId="0" applyFont="1" applyBorder="1"/>
    <xf numFmtId="165" fontId="0" fillId="0" borderId="2" xfId="0" applyNumberFormat="1" applyFont="1" applyBorder="1"/>
    <xf numFmtId="0" fontId="0" fillId="0" borderId="4" xfId="0" applyFont="1" applyBorder="1"/>
    <xf numFmtId="0" fontId="0" fillId="0" borderId="5" xfId="0" applyFont="1" applyBorder="1"/>
    <xf numFmtId="165" fontId="0" fillId="0" borderId="5" xfId="0" applyNumberFormat="1" applyFont="1" applyBorder="1"/>
    <xf numFmtId="0" fontId="0" fillId="0" borderId="1" xfId="0" applyFont="1" applyFill="1" applyBorder="1"/>
    <xf numFmtId="0" fontId="0" fillId="0" borderId="2" xfId="0" applyFont="1" applyFill="1" applyBorder="1"/>
    <xf numFmtId="165" fontId="1" fillId="0" borderId="3" xfId="1" applyNumberFormat="1" applyFont="1" applyBorder="1"/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165" fontId="1" fillId="0" borderId="10" xfId="1" applyNumberFormat="1" applyFont="1" applyBorder="1"/>
    <xf numFmtId="165" fontId="0" fillId="0" borderId="10" xfId="0" applyNumberFormat="1" applyFont="1" applyBorder="1"/>
    <xf numFmtId="165" fontId="1" fillId="0" borderId="11" xfId="1" applyNumberFormat="1" applyFont="1" applyBorder="1"/>
    <xf numFmtId="0" fontId="6" fillId="0" borderId="0" xfId="0" applyFont="1"/>
    <xf numFmtId="0" fontId="0" fillId="4" borderId="0" xfId="0" applyFill="1"/>
    <xf numFmtId="0" fontId="0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zoomScale="130" zoomScaleNormal="130" workbookViewId="0">
      <selection activeCell="H32" sqref="H32"/>
    </sheetView>
  </sheetViews>
  <sheetFormatPr baseColWidth="10" defaultRowHeight="15" x14ac:dyDescent="0.25"/>
  <cols>
    <col min="1" max="1" width="19.140625" bestFit="1" customWidth="1"/>
  </cols>
  <sheetData>
    <row r="1" spans="1:8" x14ac:dyDescent="0.25">
      <c r="B1" t="s">
        <v>0</v>
      </c>
      <c r="C1" t="s">
        <v>13</v>
      </c>
      <c r="D1" t="s">
        <v>16</v>
      </c>
      <c r="E1" t="s">
        <v>22</v>
      </c>
      <c r="F1" t="s">
        <v>24</v>
      </c>
      <c r="G1" t="s">
        <v>27</v>
      </c>
      <c r="H1" t="s">
        <v>41</v>
      </c>
    </row>
    <row r="2" spans="1:8" x14ac:dyDescent="0.25">
      <c r="A2" t="s">
        <v>1</v>
      </c>
      <c r="B2" t="s">
        <v>14</v>
      </c>
      <c r="C2" s="3" t="s">
        <v>14</v>
      </c>
    </row>
    <row r="3" spans="1:8" x14ac:dyDescent="0.25">
      <c r="A3" t="s">
        <v>2</v>
      </c>
      <c r="B3" t="s">
        <v>14</v>
      </c>
      <c r="C3" s="3" t="s">
        <v>14</v>
      </c>
      <c r="E3" s="3" t="s">
        <v>14</v>
      </c>
    </row>
    <row r="4" spans="1:8" s="2" customFormat="1" x14ac:dyDescent="0.25">
      <c r="A4" s="2" t="s">
        <v>3</v>
      </c>
      <c r="B4" s="2" t="s">
        <v>14</v>
      </c>
      <c r="C4" s="2" t="s">
        <v>14</v>
      </c>
      <c r="E4" s="2" t="s">
        <v>14</v>
      </c>
      <c r="F4" s="2" t="s">
        <v>14</v>
      </c>
    </row>
    <row r="5" spans="1:8" x14ac:dyDescent="0.25">
      <c r="A5" t="s">
        <v>4</v>
      </c>
      <c r="B5" t="s">
        <v>14</v>
      </c>
      <c r="C5" s="3" t="s">
        <v>14</v>
      </c>
    </row>
    <row r="6" spans="1:8" x14ac:dyDescent="0.25">
      <c r="A6" t="s">
        <v>5</v>
      </c>
      <c r="B6" t="s">
        <v>14</v>
      </c>
      <c r="C6" s="3" t="s">
        <v>14</v>
      </c>
      <c r="E6" s="3" t="s">
        <v>14</v>
      </c>
      <c r="F6" s="3" t="s">
        <v>14</v>
      </c>
      <c r="G6" t="s">
        <v>14</v>
      </c>
    </row>
    <row r="7" spans="1:8" x14ac:dyDescent="0.25">
      <c r="A7" t="s">
        <v>6</v>
      </c>
      <c r="B7" t="s">
        <v>14</v>
      </c>
      <c r="C7" s="3" t="s">
        <v>14</v>
      </c>
      <c r="E7" s="3" t="s">
        <v>14</v>
      </c>
      <c r="F7" s="3" t="s">
        <v>14</v>
      </c>
      <c r="G7" t="s">
        <v>14</v>
      </c>
    </row>
    <row r="8" spans="1:8" x14ac:dyDescent="0.25">
      <c r="A8" t="s">
        <v>7</v>
      </c>
      <c r="B8" t="s">
        <v>14</v>
      </c>
      <c r="C8" s="3" t="s">
        <v>14</v>
      </c>
      <c r="H8" t="s">
        <v>14</v>
      </c>
    </row>
    <row r="9" spans="1:8" x14ac:dyDescent="0.25">
      <c r="A9" t="s">
        <v>8</v>
      </c>
      <c r="B9" t="s">
        <v>14</v>
      </c>
      <c r="C9" s="3" t="s">
        <v>14</v>
      </c>
    </row>
    <row r="10" spans="1:8" x14ac:dyDescent="0.25">
      <c r="A10" t="s">
        <v>9</v>
      </c>
      <c r="B10" t="s">
        <v>14</v>
      </c>
      <c r="C10" s="3" t="s">
        <v>14</v>
      </c>
      <c r="D10" t="s">
        <v>14</v>
      </c>
      <c r="E10" s="3" t="s">
        <v>14</v>
      </c>
      <c r="F10" s="3" t="s">
        <v>14</v>
      </c>
      <c r="G10" t="s">
        <v>14</v>
      </c>
      <c r="H10" t="s">
        <v>14</v>
      </c>
    </row>
    <row r="11" spans="1:8" x14ac:dyDescent="0.25">
      <c r="A11" t="s">
        <v>10</v>
      </c>
      <c r="B11" t="s">
        <v>14</v>
      </c>
      <c r="C11" s="3" t="s">
        <v>14</v>
      </c>
      <c r="E11" s="3" t="s">
        <v>14</v>
      </c>
    </row>
    <row r="12" spans="1:8" x14ac:dyDescent="0.25">
      <c r="A12" t="s">
        <v>11</v>
      </c>
      <c r="B12" t="s">
        <v>14</v>
      </c>
      <c r="C12" s="3" t="s">
        <v>14</v>
      </c>
      <c r="E12" s="3" t="s">
        <v>14</v>
      </c>
      <c r="G12" t="s">
        <v>14</v>
      </c>
    </row>
    <row r="13" spans="1:8" x14ac:dyDescent="0.25">
      <c r="A13" t="s">
        <v>12</v>
      </c>
      <c r="B13" t="s">
        <v>14</v>
      </c>
      <c r="C13" s="3" t="s">
        <v>14</v>
      </c>
      <c r="D13" t="s">
        <v>14</v>
      </c>
    </row>
    <row r="14" spans="1:8" x14ac:dyDescent="0.25">
      <c r="A14" t="s">
        <v>15</v>
      </c>
      <c r="C14" s="3" t="s">
        <v>14</v>
      </c>
    </row>
    <row r="15" spans="1:8" x14ac:dyDescent="0.25">
      <c r="A15" t="s">
        <v>17</v>
      </c>
      <c r="E15" s="3" t="s">
        <v>14</v>
      </c>
      <c r="F15" s="3" t="s">
        <v>14</v>
      </c>
    </row>
    <row r="16" spans="1:8" x14ac:dyDescent="0.25">
      <c r="A16" t="s">
        <v>18</v>
      </c>
      <c r="D16" t="s">
        <v>14</v>
      </c>
      <c r="E16" s="3" t="s">
        <v>14</v>
      </c>
      <c r="F16" s="3" t="s">
        <v>14</v>
      </c>
      <c r="G16" t="s">
        <v>14</v>
      </c>
    </row>
    <row r="17" spans="1:18" x14ac:dyDescent="0.25">
      <c r="A17" t="s">
        <v>19</v>
      </c>
      <c r="D17" t="s">
        <v>14</v>
      </c>
      <c r="E17" s="3" t="s">
        <v>14</v>
      </c>
      <c r="F17" s="3" t="s">
        <v>14</v>
      </c>
      <c r="G17" t="s">
        <v>14</v>
      </c>
      <c r="H17" t="s">
        <v>14</v>
      </c>
    </row>
    <row r="18" spans="1:18" x14ac:dyDescent="0.25">
      <c r="A18" t="s">
        <v>20</v>
      </c>
      <c r="D18" t="s">
        <v>14</v>
      </c>
      <c r="F18" s="3" t="s">
        <v>14</v>
      </c>
    </row>
    <row r="19" spans="1:18" x14ac:dyDescent="0.25">
      <c r="A19" t="s">
        <v>21</v>
      </c>
      <c r="D19" t="s">
        <v>14</v>
      </c>
    </row>
    <row r="20" spans="1:18" x14ac:dyDescent="0.25">
      <c r="A20" t="s">
        <v>23</v>
      </c>
      <c r="E20" s="3" t="s">
        <v>14</v>
      </c>
    </row>
    <row r="21" spans="1:18" x14ac:dyDescent="0.25">
      <c r="A21" t="s">
        <v>25</v>
      </c>
      <c r="F21" s="3" t="s">
        <v>14</v>
      </c>
      <c r="H21" t="s">
        <v>14</v>
      </c>
    </row>
    <row r="22" spans="1:18" s="3" customFormat="1" x14ac:dyDescent="0.25">
      <c r="A22" s="3" t="s">
        <v>26</v>
      </c>
      <c r="F22" s="3" t="s">
        <v>14</v>
      </c>
    </row>
    <row r="23" spans="1:18" s="2" customFormat="1" x14ac:dyDescent="0.25">
      <c r="A23" s="2" t="s">
        <v>28</v>
      </c>
      <c r="G23" s="2" t="s">
        <v>14</v>
      </c>
    </row>
    <row r="24" spans="1:18" s="2" customFormat="1" x14ac:dyDescent="0.25">
      <c r="A24" s="2" t="s">
        <v>29</v>
      </c>
      <c r="G24" s="2" t="s">
        <v>14</v>
      </c>
    </row>
    <row r="25" spans="1:18" s="2" customFormat="1" x14ac:dyDescent="0.25">
      <c r="A25" s="2" t="s">
        <v>30</v>
      </c>
      <c r="G25" s="2" t="s">
        <v>14</v>
      </c>
    </row>
    <row r="26" spans="1:18" s="2" customFormat="1" x14ac:dyDescent="0.25">
      <c r="A26" s="2" t="s">
        <v>31</v>
      </c>
      <c r="G26" s="2" t="s">
        <v>14</v>
      </c>
    </row>
    <row r="27" spans="1:18" s="2" customFormat="1" x14ac:dyDescent="0.25">
      <c r="A27" s="2" t="s">
        <v>32</v>
      </c>
      <c r="G27" s="2" t="s">
        <v>14</v>
      </c>
    </row>
    <row r="28" spans="1:18" s="2" customFormat="1" x14ac:dyDescent="0.25">
      <c r="A28" s="2" t="s">
        <v>33</v>
      </c>
      <c r="G28" s="2" t="s">
        <v>14</v>
      </c>
    </row>
    <row r="29" spans="1:18" s="2" customFormat="1" x14ac:dyDescent="0.25">
      <c r="A29" s="2" t="s">
        <v>34</v>
      </c>
      <c r="G29" s="2" t="s">
        <v>14</v>
      </c>
    </row>
    <row r="30" spans="1:18" s="2" customFormat="1" x14ac:dyDescent="0.25">
      <c r="A30" s="2" t="s">
        <v>35</v>
      </c>
      <c r="G30" s="2" t="s">
        <v>14</v>
      </c>
    </row>
    <row r="31" spans="1:18" s="2" customFormat="1" x14ac:dyDescent="0.25">
      <c r="A31" s="57" t="s">
        <v>36</v>
      </c>
      <c r="B31" s="57"/>
      <c r="C31" s="57"/>
      <c r="D31" s="57"/>
      <c r="E31" s="57"/>
      <c r="F31" s="57"/>
      <c r="G31" s="57" t="s">
        <v>14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1:18" s="2" customFormat="1" x14ac:dyDescent="0.25">
      <c r="A32" s="2" t="s">
        <v>37</v>
      </c>
      <c r="G32" s="2" t="s">
        <v>14</v>
      </c>
    </row>
    <row r="33" spans="1:8" s="2" customFormat="1" x14ac:dyDescent="0.25">
      <c r="A33" s="2" t="s">
        <v>38</v>
      </c>
      <c r="G33" s="2" t="s">
        <v>14</v>
      </c>
    </row>
    <row r="34" spans="1:8" s="2" customFormat="1" x14ac:dyDescent="0.25">
      <c r="A34" s="2" t="s">
        <v>39</v>
      </c>
      <c r="G34" s="2" t="s">
        <v>14</v>
      </c>
    </row>
    <row r="35" spans="1:8" s="2" customFormat="1" x14ac:dyDescent="0.25">
      <c r="A35" s="2" t="s">
        <v>40</v>
      </c>
      <c r="H35" s="2" t="s">
        <v>14</v>
      </c>
    </row>
    <row r="36" spans="1:8" s="3" customFormat="1" x14ac:dyDescent="0.25">
      <c r="A36" s="3" t="s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05"/>
  <sheetViews>
    <sheetView tabSelected="1" topLeftCell="A85" zoomScale="110" zoomScaleNormal="110" workbookViewId="0">
      <selection activeCell="F19" sqref="F19"/>
    </sheetView>
  </sheetViews>
  <sheetFormatPr baseColWidth="10" defaultRowHeight="15" x14ac:dyDescent="0.25"/>
  <cols>
    <col min="1" max="1" width="15.85546875" customWidth="1"/>
    <col min="2" max="2" width="16" customWidth="1"/>
    <col min="4" max="4" width="14.85546875" customWidth="1"/>
    <col min="5" max="5" width="18.42578125" customWidth="1"/>
  </cols>
  <sheetData>
    <row r="3" spans="1:11" ht="46.5" x14ac:dyDescent="0.7">
      <c r="C3" s="56" t="s">
        <v>43</v>
      </c>
    </row>
    <row r="4" spans="1:11" x14ac:dyDescent="0.25">
      <c r="C4" t="s">
        <v>44</v>
      </c>
    </row>
    <row r="5" spans="1:11" x14ac:dyDescent="0.25">
      <c r="C5" t="s">
        <v>45</v>
      </c>
    </row>
    <row r="6" spans="1:11" ht="36" x14ac:dyDescent="0.55000000000000004">
      <c r="C6" t="s">
        <v>46</v>
      </c>
      <c r="I6" s="4" t="s">
        <v>47</v>
      </c>
    </row>
    <row r="9" spans="1:11" ht="28.5" x14ac:dyDescent="0.45">
      <c r="C9" s="5" t="s">
        <v>9</v>
      </c>
    </row>
    <row r="10" spans="1:11" ht="15.75" thickBot="1" x14ac:dyDescent="0.3"/>
    <row r="11" spans="1:11" x14ac:dyDescent="0.25">
      <c r="C11" s="11" t="s">
        <v>53</v>
      </c>
      <c r="D11" s="12"/>
      <c r="E11" s="13"/>
      <c r="F11" s="12" t="s">
        <v>58</v>
      </c>
      <c r="G11" s="12"/>
      <c r="H11" s="13"/>
      <c r="I11" s="11" t="s">
        <v>59</v>
      </c>
      <c r="J11" s="12"/>
      <c r="K11" s="13"/>
    </row>
    <row r="12" spans="1:11" ht="30.75" thickBot="1" x14ac:dyDescent="0.3">
      <c r="A12" s="6" t="s">
        <v>48</v>
      </c>
      <c r="B12" s="6" t="s">
        <v>49</v>
      </c>
      <c r="C12" s="14" t="s">
        <v>50</v>
      </c>
      <c r="D12" s="15" t="s">
        <v>51</v>
      </c>
      <c r="E12" s="16" t="s">
        <v>52</v>
      </c>
      <c r="F12" s="15" t="s">
        <v>50</v>
      </c>
      <c r="G12" s="15" t="s">
        <v>51</v>
      </c>
      <c r="H12" s="16" t="s">
        <v>52</v>
      </c>
      <c r="I12" s="14" t="s">
        <v>50</v>
      </c>
      <c r="J12" s="15" t="s">
        <v>52</v>
      </c>
      <c r="K12" s="16" t="s">
        <v>51</v>
      </c>
    </row>
    <row r="13" spans="1:11" ht="15.75" thickBot="1" x14ac:dyDescent="0.3">
      <c r="A13" s="8" t="s">
        <v>54</v>
      </c>
      <c r="B13" s="9" t="s">
        <v>55</v>
      </c>
      <c r="C13" s="8">
        <v>23</v>
      </c>
      <c r="D13" s="10">
        <v>4000</v>
      </c>
      <c r="E13" s="34">
        <f>+C13*D13</f>
        <v>92000</v>
      </c>
      <c r="F13" s="9"/>
      <c r="G13" s="9"/>
      <c r="H13" s="9"/>
      <c r="I13" s="8">
        <f>+C13</f>
        <v>23</v>
      </c>
      <c r="J13" s="23">
        <f>+E13</f>
        <v>92000</v>
      </c>
      <c r="K13" s="34">
        <f>+J13/I13</f>
        <v>4000</v>
      </c>
    </row>
    <row r="14" spans="1:11" x14ac:dyDescent="0.25">
      <c r="A14" s="11" t="s">
        <v>56</v>
      </c>
      <c r="B14" s="12" t="s">
        <v>57</v>
      </c>
      <c r="C14" s="11">
        <v>40</v>
      </c>
      <c r="D14" s="25">
        <v>3800</v>
      </c>
      <c r="E14" s="28">
        <f>+D14*C14</f>
        <v>152000</v>
      </c>
      <c r="F14" s="12"/>
      <c r="G14" s="12"/>
      <c r="H14" s="12"/>
      <c r="I14" s="11">
        <f>+I13</f>
        <v>23</v>
      </c>
      <c r="J14" s="26">
        <f>+J13</f>
        <v>92000</v>
      </c>
      <c r="K14" s="28">
        <f>+J14/I14</f>
        <v>4000</v>
      </c>
    </row>
    <row r="15" spans="1:11" ht="15.75" thickBot="1" x14ac:dyDescent="0.3">
      <c r="A15" s="20"/>
      <c r="B15" s="21"/>
      <c r="C15" s="20"/>
      <c r="D15" s="21"/>
      <c r="E15" s="22"/>
      <c r="F15" s="21"/>
      <c r="G15" s="21"/>
      <c r="H15" s="21"/>
      <c r="I15" s="20">
        <f>+C14</f>
        <v>40</v>
      </c>
      <c r="J15" s="27">
        <f>+E14</f>
        <v>152000</v>
      </c>
      <c r="K15" s="29">
        <f>+J15/I15</f>
        <v>3800</v>
      </c>
    </row>
    <row r="16" spans="1:11" x14ac:dyDescent="0.25">
      <c r="A16" s="31" t="s">
        <v>60</v>
      </c>
      <c r="B16" s="32" t="s">
        <v>55</v>
      </c>
      <c r="C16" s="11">
        <v>13</v>
      </c>
      <c r="D16" s="25">
        <v>4000</v>
      </c>
      <c r="E16" s="28">
        <f>+D16*C16</f>
        <v>52000</v>
      </c>
      <c r="F16" s="12"/>
      <c r="G16" s="12"/>
      <c r="H16" s="12"/>
      <c r="I16" s="11">
        <f>+I14</f>
        <v>23</v>
      </c>
      <c r="J16" s="26">
        <f>+J14</f>
        <v>92000</v>
      </c>
      <c r="K16" s="28">
        <f>+J16/I16</f>
        <v>4000</v>
      </c>
    </row>
    <row r="17" spans="1:11" x14ac:dyDescent="0.25">
      <c r="A17" s="17"/>
      <c r="B17" s="18"/>
      <c r="C17" s="17"/>
      <c r="D17" s="18"/>
      <c r="E17" s="19"/>
      <c r="F17" s="18"/>
      <c r="G17" s="18"/>
      <c r="H17" s="18"/>
      <c r="I17" s="17">
        <f>+I15</f>
        <v>40</v>
      </c>
      <c r="J17" s="24">
        <f>+J15</f>
        <v>152000</v>
      </c>
      <c r="K17" s="30">
        <f>+J17/I17</f>
        <v>3800</v>
      </c>
    </row>
    <row r="18" spans="1:11" ht="15.75" thickBot="1" x14ac:dyDescent="0.3">
      <c r="A18" s="20"/>
      <c r="B18" s="21"/>
      <c r="C18" s="20"/>
      <c r="D18" s="21"/>
      <c r="E18" s="22"/>
      <c r="F18" s="21"/>
      <c r="G18" s="21"/>
      <c r="H18" s="21"/>
      <c r="I18" s="20">
        <f>+C16</f>
        <v>13</v>
      </c>
      <c r="J18" s="27">
        <f>+E16</f>
        <v>52000</v>
      </c>
      <c r="K18" s="29">
        <f>+J18/I18</f>
        <v>4000</v>
      </c>
    </row>
    <row r="19" spans="1:11" x14ac:dyDescent="0.25">
      <c r="A19" s="17" t="s">
        <v>60</v>
      </c>
      <c r="B19" s="18" t="s">
        <v>61</v>
      </c>
      <c r="C19" s="17"/>
      <c r="D19" s="18"/>
      <c r="E19" s="19"/>
      <c r="F19" s="18">
        <v>5</v>
      </c>
      <c r="G19" s="35">
        <f>+K16</f>
        <v>4000</v>
      </c>
      <c r="H19" s="35">
        <f>+G19*F19</f>
        <v>20000</v>
      </c>
      <c r="I19" s="17">
        <f>+I16-F19</f>
        <v>18</v>
      </c>
      <c r="J19" s="24">
        <f>+J16-H19</f>
        <v>72000</v>
      </c>
      <c r="K19" s="28">
        <f>+J19/I19</f>
        <v>4000</v>
      </c>
    </row>
    <row r="20" spans="1:11" x14ac:dyDescent="0.25">
      <c r="A20" s="17"/>
      <c r="B20" s="18"/>
      <c r="C20" s="17"/>
      <c r="D20" s="18"/>
      <c r="E20" s="19"/>
      <c r="F20" s="18"/>
      <c r="G20" s="18"/>
      <c r="H20" s="18"/>
      <c r="I20" s="17">
        <f>+I17</f>
        <v>40</v>
      </c>
      <c r="J20" s="24">
        <f>+J17</f>
        <v>152000</v>
      </c>
      <c r="K20" s="30">
        <f>+J20/I20</f>
        <v>3800</v>
      </c>
    </row>
    <row r="21" spans="1:11" ht="15.75" thickBot="1" x14ac:dyDescent="0.3">
      <c r="A21" s="20"/>
      <c r="B21" s="21"/>
      <c r="C21" s="20"/>
      <c r="D21" s="21"/>
      <c r="E21" s="22"/>
      <c r="F21" s="21"/>
      <c r="G21" s="21"/>
      <c r="H21" s="21"/>
      <c r="I21" s="20">
        <f>+I18</f>
        <v>13</v>
      </c>
      <c r="J21" s="27">
        <f>+J18</f>
        <v>52000</v>
      </c>
      <c r="K21" s="29">
        <f>+J21/I21</f>
        <v>4000</v>
      </c>
    </row>
    <row r="24" spans="1:11" ht="36" x14ac:dyDescent="0.55000000000000004">
      <c r="I24" s="4" t="s">
        <v>62</v>
      </c>
    </row>
    <row r="25" spans="1:11" ht="15.75" thickBot="1" x14ac:dyDescent="0.3"/>
    <row r="26" spans="1:11" ht="15.75" thickBot="1" x14ac:dyDescent="0.3">
      <c r="C26" s="11" t="s">
        <v>53</v>
      </c>
      <c r="D26" s="12"/>
      <c r="E26" s="13"/>
      <c r="F26" s="12" t="s">
        <v>58</v>
      </c>
      <c r="G26" s="12"/>
      <c r="H26" s="13"/>
      <c r="I26" s="11" t="s">
        <v>59</v>
      </c>
      <c r="J26" s="12"/>
      <c r="K26" s="13"/>
    </row>
    <row r="27" spans="1:11" ht="30.75" thickBot="1" x14ac:dyDescent="0.3">
      <c r="A27" s="47" t="s">
        <v>48</v>
      </c>
      <c r="B27" s="48" t="s">
        <v>49</v>
      </c>
      <c r="C27" s="47" t="s">
        <v>50</v>
      </c>
      <c r="D27" s="48" t="s">
        <v>51</v>
      </c>
      <c r="E27" s="49" t="s">
        <v>52</v>
      </c>
      <c r="F27" s="48" t="s">
        <v>50</v>
      </c>
      <c r="G27" s="48" t="s">
        <v>51</v>
      </c>
      <c r="H27" s="49" t="s">
        <v>52</v>
      </c>
      <c r="I27" s="47" t="s">
        <v>50</v>
      </c>
      <c r="J27" s="48" t="s">
        <v>52</v>
      </c>
      <c r="K27" s="49" t="s">
        <v>51</v>
      </c>
    </row>
    <row r="28" spans="1:11" ht="15.75" thickBot="1" x14ac:dyDescent="0.3">
      <c r="A28" s="38" t="s">
        <v>54</v>
      </c>
      <c r="B28" s="39" t="s">
        <v>55</v>
      </c>
      <c r="C28" s="38">
        <v>23</v>
      </c>
      <c r="D28" s="10">
        <v>4000</v>
      </c>
      <c r="E28" s="34">
        <f>+C28*D28</f>
        <v>92000</v>
      </c>
      <c r="F28" s="36"/>
      <c r="G28" s="36"/>
      <c r="H28" s="36"/>
      <c r="I28" s="38">
        <f>+C28</f>
        <v>23</v>
      </c>
      <c r="J28" s="40">
        <f>+E28</f>
        <v>92000</v>
      </c>
      <c r="K28" s="34">
        <f>+J28/I28</f>
        <v>4000</v>
      </c>
    </row>
    <row r="29" spans="1:11" ht="15.75" thickBot="1" x14ac:dyDescent="0.3">
      <c r="A29" s="41" t="s">
        <v>56</v>
      </c>
      <c r="B29" s="42" t="s">
        <v>57</v>
      </c>
      <c r="C29" s="41">
        <v>40</v>
      </c>
      <c r="D29" s="25">
        <v>3800</v>
      </c>
      <c r="E29" s="28">
        <f>+D29*C29</f>
        <v>152000</v>
      </c>
      <c r="F29" s="37"/>
      <c r="G29" s="37"/>
      <c r="H29" s="37"/>
      <c r="I29" s="41">
        <f>+I28+C29</f>
        <v>63</v>
      </c>
      <c r="J29" s="43">
        <f>+J28+E29</f>
        <v>244000</v>
      </c>
      <c r="K29" s="28">
        <f>+J29/I29</f>
        <v>3873.0158730158732</v>
      </c>
    </row>
    <row r="30" spans="1:11" ht="15.75" thickBot="1" x14ac:dyDescent="0.3">
      <c r="A30" s="44" t="s">
        <v>60</v>
      </c>
      <c r="B30" s="45" t="s">
        <v>55</v>
      </c>
      <c r="C30" s="38">
        <v>13</v>
      </c>
      <c r="D30" s="10">
        <v>4000</v>
      </c>
      <c r="E30" s="34">
        <f>+D30*C30</f>
        <v>52000</v>
      </c>
      <c r="F30" s="36"/>
      <c r="G30" s="36"/>
      <c r="H30" s="36"/>
      <c r="I30" s="38">
        <f>+I29+C30</f>
        <v>76</v>
      </c>
      <c r="J30" s="40">
        <f>+J29+E30</f>
        <v>296000</v>
      </c>
      <c r="K30" s="46">
        <f>+J30/I30</f>
        <v>3894.7368421052633</v>
      </c>
    </row>
    <row r="31" spans="1:11" ht="15.75" thickBot="1" x14ac:dyDescent="0.3">
      <c r="A31" s="50" t="s">
        <v>60</v>
      </c>
      <c r="B31" s="51" t="s">
        <v>61</v>
      </c>
      <c r="C31" s="50"/>
      <c r="D31" s="51"/>
      <c r="E31" s="52"/>
      <c r="F31" s="51">
        <v>5</v>
      </c>
      <c r="G31" s="53">
        <f>+K30</f>
        <v>3894.7368421052633</v>
      </c>
      <c r="H31" s="53">
        <f>+G31*F31</f>
        <v>19473.684210526317</v>
      </c>
      <c r="I31" s="50">
        <f>+I30-F31</f>
        <v>71</v>
      </c>
      <c r="J31" s="54">
        <f>+J30-H31</f>
        <v>276526.31578947371</v>
      </c>
      <c r="K31" s="55">
        <f>+J31/I31</f>
        <v>3894.7368421052633</v>
      </c>
    </row>
    <row r="35" spans="3:8" x14ac:dyDescent="0.25">
      <c r="E35" t="s">
        <v>63</v>
      </c>
      <c r="F35" s="33">
        <f>+SUM(E28:E30)</f>
        <v>296000</v>
      </c>
    </row>
    <row r="36" spans="3:8" x14ac:dyDescent="0.25">
      <c r="E36" t="s">
        <v>64</v>
      </c>
      <c r="F36">
        <v>0</v>
      </c>
    </row>
    <row r="37" spans="3:8" x14ac:dyDescent="0.25">
      <c r="E37" t="s">
        <v>65</v>
      </c>
      <c r="F37" s="33">
        <f>+J31</f>
        <v>276526.31578947371</v>
      </c>
    </row>
    <row r="39" spans="3:8" x14ac:dyDescent="0.25">
      <c r="E39" t="s">
        <v>66</v>
      </c>
      <c r="G39" s="7">
        <f>+F35/((F36+F37)/2)</f>
        <v>2.140845070422535</v>
      </c>
      <c r="H39" t="s">
        <v>67</v>
      </c>
    </row>
    <row r="40" spans="3:8" x14ac:dyDescent="0.25">
      <c r="E40" t="str">
        <f>+E39</f>
        <v>ROTACION DE INVENTARIOS</v>
      </c>
      <c r="G40" s="7">
        <f>365/G39</f>
        <v>170.49342105263159</v>
      </c>
      <c r="H40" t="s">
        <v>68</v>
      </c>
    </row>
    <row r="44" spans="3:8" ht="46.5" x14ac:dyDescent="0.7">
      <c r="C44" s="56" t="s">
        <v>36</v>
      </c>
    </row>
    <row r="46" spans="3:8" x14ac:dyDescent="0.25">
      <c r="C46" t="s">
        <v>69</v>
      </c>
    </row>
    <row r="48" spans="3:8" x14ac:dyDescent="0.25">
      <c r="C48">
        <v>350</v>
      </c>
      <c r="D48" t="s">
        <v>70</v>
      </c>
    </row>
    <row r="49" spans="3:4" x14ac:dyDescent="0.25">
      <c r="C49">
        <f>8*5*4</f>
        <v>160</v>
      </c>
    </row>
    <row r="50" spans="3:4" x14ac:dyDescent="0.25">
      <c r="C50">
        <f>+C48/C49</f>
        <v>2.1875</v>
      </c>
    </row>
    <row r="55" spans="3:4" ht="46.5" x14ac:dyDescent="0.7">
      <c r="C55" s="56" t="s">
        <v>71</v>
      </c>
    </row>
    <row r="56" spans="3:4" ht="46.5" x14ac:dyDescent="0.7">
      <c r="C56" s="56" t="s">
        <v>72</v>
      </c>
    </row>
    <row r="58" spans="3:4" x14ac:dyDescent="0.25">
      <c r="C58" s="2" t="s">
        <v>3</v>
      </c>
      <c r="D58" s="2"/>
    </row>
    <row r="59" spans="3:4" x14ac:dyDescent="0.25">
      <c r="C59" s="2" t="s">
        <v>28</v>
      </c>
      <c r="D59" s="2"/>
    </row>
    <row r="60" spans="3:4" x14ac:dyDescent="0.25">
      <c r="C60" s="2" t="s">
        <v>29</v>
      </c>
      <c r="D60" s="2"/>
    </row>
    <row r="61" spans="3:4" x14ac:dyDescent="0.25">
      <c r="C61" s="2" t="s">
        <v>31</v>
      </c>
      <c r="D61" s="2"/>
    </row>
    <row r="62" spans="3:4" x14ac:dyDescent="0.25">
      <c r="C62" s="2" t="s">
        <v>32</v>
      </c>
      <c r="D62" s="2"/>
    </row>
    <row r="63" spans="3:4" x14ac:dyDescent="0.25">
      <c r="C63" s="2" t="s">
        <v>33</v>
      </c>
      <c r="D63" s="2"/>
    </row>
    <row r="64" spans="3:4" x14ac:dyDescent="0.25">
      <c r="C64" s="2" t="s">
        <v>34</v>
      </c>
      <c r="D64" s="2"/>
    </row>
    <row r="65" spans="3:8" x14ac:dyDescent="0.25">
      <c r="C65" s="2" t="s">
        <v>35</v>
      </c>
      <c r="D65" s="2"/>
    </row>
    <row r="66" spans="3:8" x14ac:dyDescent="0.25">
      <c r="C66" s="2" t="s">
        <v>37</v>
      </c>
      <c r="D66" s="2"/>
    </row>
    <row r="67" spans="3:8" x14ac:dyDescent="0.25">
      <c r="C67" s="2" t="s">
        <v>38</v>
      </c>
      <c r="D67" s="2"/>
    </row>
    <row r="68" spans="3:8" x14ac:dyDescent="0.25">
      <c r="C68" s="2" t="s">
        <v>39</v>
      </c>
      <c r="D68" s="2"/>
    </row>
    <row r="69" spans="3:8" x14ac:dyDescent="0.25">
      <c r="C69" s="2" t="s">
        <v>40</v>
      </c>
      <c r="D69" s="2"/>
    </row>
    <row r="72" spans="3:8" x14ac:dyDescent="0.25">
      <c r="E72" t="s">
        <v>77</v>
      </c>
    </row>
    <row r="73" spans="3:8" x14ac:dyDescent="0.25">
      <c r="E73" t="s">
        <v>78</v>
      </c>
    </row>
    <row r="74" spans="3:8" x14ac:dyDescent="0.25">
      <c r="C74" t="s">
        <v>73</v>
      </c>
      <c r="D74">
        <v>700</v>
      </c>
      <c r="E74">
        <v>2000</v>
      </c>
      <c r="F74" t="s">
        <v>79</v>
      </c>
      <c r="G74">
        <f>+D74/E74</f>
        <v>0.35</v>
      </c>
      <c r="H74" t="s">
        <v>81</v>
      </c>
    </row>
    <row r="75" spans="3:8" x14ac:dyDescent="0.25">
      <c r="C75" t="s">
        <v>74</v>
      </c>
      <c r="D75">
        <v>80</v>
      </c>
      <c r="E75">
        <v>2</v>
      </c>
      <c r="F75" t="s">
        <v>80</v>
      </c>
      <c r="G75">
        <f t="shared" ref="G75:G77" si="0">+D75/E75</f>
        <v>40</v>
      </c>
      <c r="H75" t="str">
        <f>+H74</f>
        <v>TASAS PREDETERMINADAS DE CARGA FABRIL</v>
      </c>
    </row>
    <row r="76" spans="3:8" x14ac:dyDescent="0.25">
      <c r="C76" t="s">
        <v>75</v>
      </c>
      <c r="D76">
        <v>140</v>
      </c>
      <c r="E76">
        <v>6</v>
      </c>
      <c r="F76" t="s">
        <v>80</v>
      </c>
      <c r="G76">
        <f t="shared" si="0"/>
        <v>23.333333333333332</v>
      </c>
      <c r="H76" t="str">
        <f t="shared" ref="H76:H77" si="1">+H75</f>
        <v>TASAS PREDETERMINADAS DE CARGA FABRIL</v>
      </c>
    </row>
    <row r="77" spans="3:8" x14ac:dyDescent="0.25">
      <c r="C77" t="s">
        <v>76</v>
      </c>
      <c r="D77">
        <v>40</v>
      </c>
      <c r="E77">
        <v>3</v>
      </c>
      <c r="F77" t="s">
        <v>80</v>
      </c>
      <c r="G77">
        <f t="shared" si="0"/>
        <v>13.333333333333334</v>
      </c>
      <c r="H77" t="str">
        <f t="shared" si="1"/>
        <v>TASAS PREDETERMINADAS DE CARGA FABRIL</v>
      </c>
    </row>
    <row r="79" spans="3:8" x14ac:dyDescent="0.25">
      <c r="C79" t="s">
        <v>3</v>
      </c>
    </row>
    <row r="84" spans="2:7" x14ac:dyDescent="0.25">
      <c r="C84" t="s">
        <v>82</v>
      </c>
    </row>
    <row r="85" spans="2:7" x14ac:dyDescent="0.25">
      <c r="C85" t="s">
        <v>84</v>
      </c>
    </row>
    <row r="87" spans="2:7" x14ac:dyDescent="0.25">
      <c r="C87" s="1" t="s">
        <v>43</v>
      </c>
    </row>
    <row r="88" spans="2:7" x14ac:dyDescent="0.25">
      <c r="B88" t="s">
        <v>90</v>
      </c>
      <c r="C88" t="s">
        <v>83</v>
      </c>
      <c r="G88" t="s">
        <v>85</v>
      </c>
    </row>
    <row r="89" spans="2:7" x14ac:dyDescent="0.25">
      <c r="B89" t="s">
        <v>91</v>
      </c>
      <c r="C89" t="s">
        <v>86</v>
      </c>
      <c r="G89" t="s">
        <v>85</v>
      </c>
    </row>
    <row r="90" spans="2:7" x14ac:dyDescent="0.25">
      <c r="B90" t="s">
        <v>92</v>
      </c>
      <c r="C90" t="s">
        <v>87</v>
      </c>
      <c r="G90" t="s">
        <v>85</v>
      </c>
    </row>
    <row r="91" spans="2:7" x14ac:dyDescent="0.25">
      <c r="B91" t="s">
        <v>93</v>
      </c>
      <c r="C91" t="s">
        <v>88</v>
      </c>
      <c r="G91" t="s">
        <v>85</v>
      </c>
    </row>
    <row r="92" spans="2:7" x14ac:dyDescent="0.25">
      <c r="B92" t="s">
        <v>94</v>
      </c>
      <c r="C92" s="1" t="s">
        <v>89</v>
      </c>
      <c r="G92" t="s">
        <v>85</v>
      </c>
    </row>
    <row r="93" spans="2:7" x14ac:dyDescent="0.25">
      <c r="B93" t="s">
        <v>96</v>
      </c>
      <c r="C93" s="1" t="s">
        <v>36</v>
      </c>
      <c r="G93" t="s">
        <v>85</v>
      </c>
    </row>
    <row r="94" spans="2:7" x14ac:dyDescent="0.25">
      <c r="B94" t="s">
        <v>97</v>
      </c>
      <c r="C94" s="1" t="s">
        <v>95</v>
      </c>
      <c r="D94" s="1"/>
      <c r="E94" s="1"/>
      <c r="G94" t="s">
        <v>85</v>
      </c>
    </row>
    <row r="95" spans="2:7" x14ac:dyDescent="0.25">
      <c r="C95" s="1" t="s">
        <v>72</v>
      </c>
    </row>
    <row r="96" spans="2:7" x14ac:dyDescent="0.25">
      <c r="C96" s="58" t="s">
        <v>98</v>
      </c>
      <c r="G96" t="s">
        <v>99</v>
      </c>
    </row>
    <row r="97" spans="2:7" x14ac:dyDescent="0.25">
      <c r="C97" s="58" t="s">
        <v>100</v>
      </c>
      <c r="G97" t="s">
        <v>99</v>
      </c>
    </row>
    <row r="98" spans="2:7" x14ac:dyDescent="0.25">
      <c r="C98" s="58" t="s">
        <v>101</v>
      </c>
      <c r="G98" t="s">
        <v>99</v>
      </c>
    </row>
    <row r="99" spans="2:7" x14ac:dyDescent="0.25">
      <c r="C99" s="58" t="s">
        <v>102</v>
      </c>
      <c r="G99" t="s">
        <v>99</v>
      </c>
    </row>
    <row r="100" spans="2:7" x14ac:dyDescent="0.25">
      <c r="C100" s="58" t="s">
        <v>103</v>
      </c>
      <c r="G100" t="s">
        <v>99</v>
      </c>
    </row>
    <row r="101" spans="2:7" x14ac:dyDescent="0.25">
      <c r="C101" s="58" t="s">
        <v>104</v>
      </c>
      <c r="G101" t="s">
        <v>99</v>
      </c>
    </row>
    <row r="102" spans="2:7" x14ac:dyDescent="0.25">
      <c r="C102" s="58" t="s">
        <v>105</v>
      </c>
      <c r="G102" t="s">
        <v>99</v>
      </c>
    </row>
    <row r="103" spans="2:7" x14ac:dyDescent="0.25">
      <c r="C103" s="58" t="s">
        <v>105</v>
      </c>
      <c r="G103" t="s">
        <v>99</v>
      </c>
    </row>
    <row r="104" spans="2:7" x14ac:dyDescent="0.25">
      <c r="B104" t="s">
        <v>106</v>
      </c>
      <c r="C104" s="1" t="s">
        <v>107</v>
      </c>
      <c r="G104" t="s">
        <v>99</v>
      </c>
    </row>
    <row r="105" spans="2:7" x14ac:dyDescent="0.25">
      <c r="C105" s="1" t="s">
        <v>108</v>
      </c>
      <c r="G105" t="s">
        <v>99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dcterms:created xsi:type="dcterms:W3CDTF">2019-05-04T18:20:19Z</dcterms:created>
  <dcterms:modified xsi:type="dcterms:W3CDTF">2019-05-04T21:34:01Z</dcterms:modified>
</cp:coreProperties>
</file>