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ases diplomado\"/>
    </mc:Choice>
  </mc:AlternateContent>
  <bookViews>
    <workbookView xWindow="0" yWindow="0" windowWidth="10455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  <c r="H28" i="1"/>
  <c r="E28" i="1"/>
  <c r="D28" i="1"/>
  <c r="D26" i="1"/>
  <c r="G18" i="1"/>
  <c r="C26" i="1"/>
  <c r="E25" i="1"/>
  <c r="H25" i="1"/>
  <c r="D25" i="1"/>
  <c r="C25" i="1"/>
  <c r="E24" i="1"/>
  <c r="H24" i="1"/>
  <c r="D24" i="1"/>
  <c r="C24" i="1"/>
  <c r="H23" i="1"/>
  <c r="G23" i="1"/>
  <c r="F23" i="1"/>
  <c r="E23" i="1"/>
  <c r="D23" i="1"/>
  <c r="E20" i="1"/>
  <c r="D21" i="1" s="1"/>
  <c r="D20" i="1"/>
  <c r="H19" i="1"/>
  <c r="E19" i="1"/>
  <c r="D19" i="1"/>
  <c r="H18" i="1"/>
  <c r="F18" i="1"/>
  <c r="D18" i="1"/>
  <c r="E18" i="1"/>
  <c r="G11" i="1"/>
  <c r="G10" i="1"/>
  <c r="C15" i="1"/>
  <c r="C14" i="1"/>
  <c r="D15" i="1"/>
  <c r="E15" i="1"/>
  <c r="D14" i="1"/>
  <c r="E14" i="1"/>
  <c r="C12" i="1"/>
  <c r="D11" i="1"/>
  <c r="C11" i="1"/>
  <c r="D12" i="1"/>
  <c r="E12" i="1"/>
  <c r="E11" i="1"/>
  <c r="D9" i="1"/>
  <c r="C9" i="1"/>
  <c r="D8" i="1"/>
  <c r="C8" i="1"/>
  <c r="E9" i="1"/>
  <c r="E8" i="1"/>
  <c r="C6" i="1"/>
  <c r="E5" i="1"/>
  <c r="C5" i="1"/>
  <c r="D6" i="1"/>
  <c r="E6" i="1"/>
  <c r="D5" i="1"/>
</calcChain>
</file>

<file path=xl/sharedStrings.xml><?xml version="1.0" encoding="utf-8"?>
<sst xmlns="http://schemas.openxmlformats.org/spreadsheetml/2006/main" count="15" uniqueCount="14">
  <si>
    <t>A</t>
  </si>
  <si>
    <t>B</t>
  </si>
  <si>
    <t>VANA5%=</t>
  </si>
  <si>
    <t>VANA10%=</t>
  </si>
  <si>
    <t>VANA11,72%=</t>
  </si>
  <si>
    <t>VANB10%=</t>
  </si>
  <si>
    <t>VANB11,72%=</t>
  </si>
  <si>
    <t>VANA15%=</t>
  </si>
  <si>
    <t>VANB15%=</t>
  </si>
  <si>
    <t>TIRA=</t>
  </si>
  <si>
    <t>TIRB=</t>
  </si>
  <si>
    <t>CAUEA=</t>
  </si>
  <si>
    <t>CAUEB=</t>
  </si>
  <si>
    <t>CAUEC=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</si>
</sst>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Bs.&quot;#,##0.00;[Red]&quot;Bs.&quot;\-#,##0.00"/>
  </numFmts>
  <fonts count="3" x14ac:knownFonts="1">
    <font>
      <sz val="11"/>
      <color theme="1"/>
      <name val="Calibri"/>
      <family val="2"/>
      <scheme val="minor"/>
    </font>
    <font>
      <b/>
      <sz val="18"/>
      <color rgb="FFFFFFFF"/>
      <name val="Trebuchet MS"/>
      <family val="2"/>
    </font>
    <font>
      <b/>
      <sz val="8"/>
      <color rgb="FFFFFFFF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90C22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right" vertical="center" wrapText="1" indent="1" readingOrder="1"/>
    </xf>
    <xf numFmtId="0" fontId="0" fillId="0" borderId="0" xfId="0" applyAlignment="1">
      <alignment horizontal="right"/>
    </xf>
    <xf numFmtId="8" fontId="0" fillId="0" borderId="0" xfId="0" applyNumberFormat="1"/>
    <xf numFmtId="10" fontId="0" fillId="0" borderId="0" xfId="0" applyNumberFormat="1"/>
    <xf numFmtId="0" fontId="0" fillId="3" borderId="0" xfId="0" applyFill="1" applyAlignment="1">
      <alignment horizontal="right"/>
    </xf>
    <xf numFmtId="8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topLeftCell="C20" zoomScale="180" zoomScaleNormal="180" workbookViewId="0">
      <selection activeCell="D30" sqref="D30"/>
    </sheetView>
  </sheetViews>
  <sheetFormatPr baseColWidth="10" defaultRowHeight="15" x14ac:dyDescent="0.25"/>
  <cols>
    <col min="3" max="5" width="11.7109375" bestFit="1" customWidth="1"/>
  </cols>
  <sheetData>
    <row r="1" spans="2:7" ht="15.75" thickBot="1" x14ac:dyDescent="0.3"/>
    <row r="2" spans="2:7" ht="24" thickBot="1" x14ac:dyDescent="0.3">
      <c r="B2" s="1" t="s">
        <v>0</v>
      </c>
      <c r="C2" s="3">
        <v>-12000</v>
      </c>
      <c r="D2" s="3">
        <v>1000</v>
      </c>
      <c r="E2" s="3">
        <v>6500</v>
      </c>
      <c r="F2" s="3">
        <v>10000</v>
      </c>
    </row>
    <row r="3" spans="2:7" ht="24.75" thickTop="1" thickBot="1" x14ac:dyDescent="0.3">
      <c r="B3" s="1" t="s">
        <v>1</v>
      </c>
      <c r="C3" s="3">
        <v>-12000</v>
      </c>
      <c r="D3" s="3">
        <v>10000</v>
      </c>
      <c r="E3" s="3">
        <v>4500</v>
      </c>
      <c r="F3" s="3">
        <v>1000</v>
      </c>
    </row>
    <row r="4" spans="2:7" ht="15.75" thickTop="1" x14ac:dyDescent="0.25"/>
    <row r="5" spans="2:7" x14ac:dyDescent="0.25">
      <c r="B5" s="4" t="s">
        <v>2</v>
      </c>
      <c r="C5" s="5">
        <f>NPV(5%,D2:F2)</f>
        <v>15486.448547673037</v>
      </c>
      <c r="D5" s="2">
        <f>C2</f>
        <v>-12000</v>
      </c>
      <c r="E5" s="5">
        <f>C5+D5</f>
        <v>3486.448547673037</v>
      </c>
    </row>
    <row r="6" spans="2:7" x14ac:dyDescent="0.25">
      <c r="B6" s="4" t="s">
        <v>2</v>
      </c>
      <c r="C6" s="5">
        <f>NPV(5%,D3:F3)</f>
        <v>14469.279775402223</v>
      </c>
      <c r="D6" s="2">
        <f>C3</f>
        <v>-12000</v>
      </c>
      <c r="E6" s="5">
        <f>C6+D6</f>
        <v>2469.2797754022231</v>
      </c>
    </row>
    <row r="8" spans="2:7" x14ac:dyDescent="0.25">
      <c r="B8" s="4" t="s">
        <v>3</v>
      </c>
      <c r="C8" s="5">
        <f>NPV(10%,D2:F2)</f>
        <v>13794.139744552964</v>
      </c>
      <c r="D8" s="2">
        <f>C2</f>
        <v>-12000</v>
      </c>
      <c r="E8" s="5">
        <f>C8+D8</f>
        <v>1794.1397445529637</v>
      </c>
    </row>
    <row r="9" spans="2:7" x14ac:dyDescent="0.25">
      <c r="B9" s="4" t="s">
        <v>5</v>
      </c>
      <c r="C9" s="5">
        <f>NPV(10%,D3:F3)</f>
        <v>13561.232156273476</v>
      </c>
      <c r="D9" s="2">
        <f>D6</f>
        <v>-12000</v>
      </c>
      <c r="E9" s="5">
        <f>C9+D9</f>
        <v>1561.232156273476</v>
      </c>
    </row>
    <row r="10" spans="2:7" x14ac:dyDescent="0.25">
      <c r="F10" s="4" t="s">
        <v>9</v>
      </c>
      <c r="G10" s="6">
        <f>IRR(C2:F2)</f>
        <v>0.16389256602086633</v>
      </c>
    </row>
    <row r="11" spans="2:7" x14ac:dyDescent="0.25">
      <c r="B11" s="4" t="s">
        <v>4</v>
      </c>
      <c r="C11" s="5">
        <f>NPV(11.72%,D2:F2)</f>
        <v>13274.315398693192</v>
      </c>
      <c r="D11" s="2">
        <f>D9</f>
        <v>-12000</v>
      </c>
      <c r="E11" s="5">
        <f>C11+D11</f>
        <v>1274.315398693192</v>
      </c>
      <c r="F11" s="4" t="s">
        <v>10</v>
      </c>
      <c r="G11" s="6">
        <f>IRR(C3:F3)</f>
        <v>0.20273145056238362</v>
      </c>
    </row>
    <row r="12" spans="2:7" x14ac:dyDescent="0.25">
      <c r="B12" s="4" t="s">
        <v>6</v>
      </c>
      <c r="C12" s="5">
        <f>NPV(11.72%,D3:F3)</f>
        <v>13273.471003009807</v>
      </c>
      <c r="D12" s="2">
        <f>D9</f>
        <v>-12000</v>
      </c>
      <c r="E12" s="5">
        <f>C12+D12</f>
        <v>1273.4710030098067</v>
      </c>
    </row>
    <row r="14" spans="2:7" x14ac:dyDescent="0.25">
      <c r="B14" s="4" t="s">
        <v>7</v>
      </c>
      <c r="C14" s="5">
        <f>NPV(15%,D2:F2)</f>
        <v>12359.6613791403</v>
      </c>
      <c r="D14" s="2">
        <f>D12</f>
        <v>-12000</v>
      </c>
      <c r="E14" s="5">
        <f>C14+D14</f>
        <v>359.66137914029969</v>
      </c>
    </row>
    <row r="15" spans="2:7" x14ac:dyDescent="0.25">
      <c r="B15" s="4" t="s">
        <v>8</v>
      </c>
      <c r="C15" s="5">
        <f>NPV(15%,D3:F3)</f>
        <v>12755.814909180572</v>
      </c>
      <c r="D15" s="2">
        <f>D12</f>
        <v>-12000</v>
      </c>
      <c r="E15" s="5">
        <f>C15+D15</f>
        <v>755.8149091805717</v>
      </c>
    </row>
    <row r="18" spans="3:8" x14ac:dyDescent="0.25">
      <c r="D18" s="5">
        <f>-PMT(0.3,3,10000)</f>
        <v>5506.2656641604008</v>
      </c>
      <c r="E18" s="5">
        <f>-PV(0.3,1,2000)</f>
        <v>1538.4615384615388</v>
      </c>
      <c r="F18" s="5">
        <f>-PV(0.3,2,2200)</f>
        <v>2994.0828402366874</v>
      </c>
      <c r="G18" s="5">
        <f>PV(0.3,3,,-2500)</f>
        <v>1137.9153390987708</v>
      </c>
      <c r="H18" s="5">
        <f>PMT(0.3,3,,2000)</f>
        <v>-501.25313283208033</v>
      </c>
    </row>
    <row r="19" spans="3:8" x14ac:dyDescent="0.25">
      <c r="D19" s="5">
        <f>D18</f>
        <v>5506.2656641604008</v>
      </c>
      <c r="E19" s="5">
        <f>E18+F18+G18</f>
        <v>5670.4597177969972</v>
      </c>
      <c r="H19" s="5">
        <f>H18</f>
        <v>-501.25313283208033</v>
      </c>
    </row>
    <row r="20" spans="3:8" x14ac:dyDescent="0.25">
      <c r="D20" s="5">
        <f>D19</f>
        <v>5506.2656641604008</v>
      </c>
      <c r="E20" s="5">
        <f>-PMT(0.3,3,E19)</f>
        <v>3122.3057644110281</v>
      </c>
    </row>
    <row r="21" spans="3:8" x14ac:dyDescent="0.25">
      <c r="C21" s="7" t="s">
        <v>11</v>
      </c>
      <c r="D21" s="8">
        <f>D20+E20+H19</f>
        <v>8127.3182957393492</v>
      </c>
    </row>
    <row r="23" spans="3:8" x14ac:dyDescent="0.25">
      <c r="C23" s="7" t="s">
        <v>12</v>
      </c>
      <c r="D23" s="5">
        <f>-PMT(0.3,3,8000)</f>
        <v>4405.0125313283215</v>
      </c>
      <c r="E23" s="5">
        <f>-PV(0.3,1,,3000)</f>
        <v>2307.6923076923076</v>
      </c>
      <c r="F23" s="5">
        <f>-PV(0.3,2,,3500)</f>
        <v>2071.0059171597632</v>
      </c>
      <c r="G23" s="5">
        <f>PV(0.3,3,,-4000)</f>
        <v>1820.6645425580332</v>
      </c>
      <c r="H23" s="5">
        <f>PMT(0.3,3,,1500)</f>
        <v>-375.93984962406023</v>
      </c>
    </row>
    <row r="24" spans="3:8" x14ac:dyDescent="0.25">
      <c r="C24" s="4" t="str">
        <f>C23</f>
        <v>CAUEB=</v>
      </c>
      <c r="D24" s="5">
        <f>D23</f>
        <v>4405.0125313283215</v>
      </c>
      <c r="E24" s="5">
        <f>E23+F23+G23</f>
        <v>6199.3627674101044</v>
      </c>
      <c r="H24" s="5">
        <f>H23</f>
        <v>-375.93984962406023</v>
      </c>
    </row>
    <row r="25" spans="3:8" x14ac:dyDescent="0.25">
      <c r="C25" s="4" t="str">
        <f>C24</f>
        <v>CAUEB=</v>
      </c>
      <c r="D25" s="5">
        <f>D24</f>
        <v>4405.0125313283215</v>
      </c>
      <c r="E25" s="5">
        <f>PMT(0.3,3,-E24)</f>
        <v>3413.5338345864661</v>
      </c>
      <c r="H25" s="5">
        <f>H24</f>
        <v>-375.93984962406023</v>
      </c>
    </row>
    <row r="26" spans="3:8" x14ac:dyDescent="0.25">
      <c r="C26" s="7" t="str">
        <f>C25</f>
        <v>CAUEB=</v>
      </c>
      <c r="D26" s="8">
        <f>D25+E25+H25</f>
        <v>7442.606516290728</v>
      </c>
    </row>
    <row r="28" spans="3:8" x14ac:dyDescent="0.25">
      <c r="C28" s="4" t="s">
        <v>13</v>
      </c>
      <c r="D28" s="5">
        <f>-PMT(0.3,5,12000)</f>
        <v>4926.9785803540826</v>
      </c>
      <c r="E28">
        <f>2000</f>
        <v>2000</v>
      </c>
      <c r="H28" s="5">
        <f>PMT(0.3,5,,3000)</f>
        <v>-331.7446450885206</v>
      </c>
    </row>
    <row r="29" spans="3:8" x14ac:dyDescent="0.25">
      <c r="C29" s="7" t="str">
        <f>C28</f>
        <v>CAUEC=</v>
      </c>
      <c r="D29" s="8">
        <f>D28+E28+H28</f>
        <v>6595.2339352655617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PROFESOR</cp:lastModifiedBy>
  <dcterms:created xsi:type="dcterms:W3CDTF">2017-05-13T19:06:21Z</dcterms:created>
  <dcterms:modified xsi:type="dcterms:W3CDTF">2017-05-13T21:13:14Z</dcterms:modified>
</cp:coreProperties>
</file>