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20115" windowHeight="7995"/>
  </bookViews>
  <sheets>
    <sheet name="Hoja1" sheetId="1" r:id="rId1"/>
    <sheet name="Hoja2" sheetId="2" r:id="rId2"/>
    <sheet name="Hoja3" sheetId="3" r:id="rId3"/>
  </sheets>
  <calcPr calcId="144525"/>
</workbook>
</file>

<file path=xl/calcChain.xml><?xml version="1.0" encoding="utf-8"?>
<calcChain xmlns="http://schemas.openxmlformats.org/spreadsheetml/2006/main">
  <c r="J15" i="1" l="1"/>
  <c r="I23" i="1" l="1"/>
  <c r="I24" i="1"/>
  <c r="I25" i="1"/>
  <c r="I26" i="1"/>
  <c r="I27" i="1"/>
  <c r="I28" i="1"/>
  <c r="I29" i="1"/>
  <c r="I30" i="1"/>
  <c r="I31" i="1"/>
  <c r="I32" i="1"/>
  <c r="I33" i="1"/>
  <c r="I34" i="1"/>
  <c r="I35" i="1"/>
  <c r="I36" i="1"/>
  <c r="I37" i="1"/>
  <c r="I38" i="1"/>
  <c r="I39" i="1"/>
  <c r="I40" i="1"/>
  <c r="I41" i="1"/>
  <c r="I42" i="1"/>
  <c r="I43" i="1"/>
  <c r="I22" i="1"/>
  <c r="J17" i="1"/>
  <c r="J16" i="1"/>
  <c r="B10" i="1" l="1"/>
  <c r="C6" i="1" s="1"/>
  <c r="B12" i="1"/>
  <c r="B14" i="1" s="1"/>
  <c r="C20" i="1" s="1"/>
  <c r="E20" i="1" s="1"/>
  <c r="E12" i="1"/>
  <c r="B16" i="1" l="1"/>
  <c r="D21" i="1" s="1"/>
  <c r="B15" i="1"/>
  <c r="B21" i="1"/>
  <c r="C21" i="1" s="1"/>
  <c r="C9" i="1"/>
  <c r="B24" i="1" s="1"/>
  <c r="C24" i="1" s="1"/>
  <c r="C7" i="1"/>
  <c r="B22" i="1" s="1"/>
  <c r="C22" i="1" s="1"/>
  <c r="C8" i="1"/>
  <c r="B23" i="1" s="1"/>
  <c r="C23" i="1" s="1"/>
  <c r="J14" i="1"/>
  <c r="B17" i="1" l="1"/>
  <c r="E21" i="1"/>
  <c r="D22" i="1" s="1"/>
  <c r="E22" i="1" s="1"/>
  <c r="D23" i="1" s="1"/>
  <c r="E23" i="1" s="1"/>
  <c r="D24" i="1" s="1"/>
  <c r="E24" i="1" s="1"/>
  <c r="D25" i="1" s="1"/>
  <c r="E25" i="1" s="1"/>
  <c r="D26" i="1" s="1"/>
  <c r="E26" i="1" s="1"/>
  <c r="D27" i="1" s="1"/>
  <c r="E27" i="1" s="1"/>
  <c r="D28" i="1" s="1"/>
  <c r="E28" i="1" s="1"/>
  <c r="D29" i="1" s="1"/>
  <c r="E29" i="1" s="1"/>
  <c r="D30" i="1" s="1"/>
  <c r="E30" i="1" s="1"/>
  <c r="D31" i="1" s="1"/>
  <c r="E31" i="1" s="1"/>
  <c r="D32" i="1" s="1"/>
  <c r="E32" i="1" s="1"/>
  <c r="D33" i="1" s="1"/>
  <c r="E33" i="1" s="1"/>
  <c r="D34" i="1" s="1"/>
  <c r="E34" i="1" s="1"/>
  <c r="D35" i="1" s="1"/>
  <c r="E35" i="1" s="1"/>
  <c r="D36" i="1" s="1"/>
  <c r="E36" i="1" s="1"/>
  <c r="C10" i="1"/>
  <c r="F20" i="1"/>
  <c r="F36" i="1" l="1"/>
  <c r="D37" i="1"/>
  <c r="E37" i="1" s="1"/>
  <c r="H21" i="1"/>
  <c r="G20" i="1"/>
  <c r="J20" i="1" s="1"/>
  <c r="F21" i="1"/>
  <c r="G36" i="1" l="1"/>
  <c r="H37" i="1"/>
  <c r="F37" i="1"/>
  <c r="D38" i="1"/>
  <c r="E38" i="1" s="1"/>
  <c r="H22" i="1"/>
  <c r="G21" i="1"/>
  <c r="J21" i="1" s="1"/>
  <c r="F22" i="1"/>
  <c r="D39" i="1" l="1"/>
  <c r="E39" i="1" s="1"/>
  <c r="F38" i="1"/>
  <c r="H38" i="1"/>
  <c r="G37" i="1"/>
  <c r="F23" i="1"/>
  <c r="H23" i="1"/>
  <c r="G22" i="1"/>
  <c r="J22" i="1" s="1"/>
  <c r="G38" i="1" l="1"/>
  <c r="J38" i="1" s="1"/>
  <c r="H39" i="1"/>
  <c r="D40" i="1"/>
  <c r="E40" i="1" s="1"/>
  <c r="F39" i="1"/>
  <c r="G23" i="1"/>
  <c r="J23" i="1" s="1"/>
  <c r="H24" i="1"/>
  <c r="F24" i="1"/>
  <c r="H40" i="1" l="1"/>
  <c r="G39" i="1"/>
  <c r="J39" i="1" s="1"/>
  <c r="D41" i="1"/>
  <c r="E41" i="1" s="1"/>
  <c r="F40" i="1"/>
  <c r="F25" i="1"/>
  <c r="H25" i="1"/>
  <c r="G24" i="1"/>
  <c r="J24" i="1" s="1"/>
  <c r="H41" i="1" l="1"/>
  <c r="G40" i="1"/>
  <c r="J40" i="1" s="1"/>
  <c r="D42" i="1"/>
  <c r="E42" i="1" s="1"/>
  <c r="F41" i="1"/>
  <c r="G25" i="1"/>
  <c r="J25" i="1" s="1"/>
  <c r="H26" i="1"/>
  <c r="F26" i="1"/>
  <c r="F42" i="1" l="1"/>
  <c r="D43" i="1"/>
  <c r="E43" i="1" s="1"/>
  <c r="F43" i="1" s="1"/>
  <c r="G43" i="1" s="1"/>
  <c r="H42" i="1"/>
  <c r="G41" i="1"/>
  <c r="J41" i="1" s="1"/>
  <c r="F27" i="1"/>
  <c r="G26" i="1"/>
  <c r="J26" i="1" s="1"/>
  <c r="H27" i="1"/>
  <c r="J43" i="1" l="1"/>
  <c r="G42" i="1"/>
  <c r="J42" i="1" s="1"/>
  <c r="H43" i="1"/>
  <c r="F28" i="1"/>
  <c r="G27" i="1"/>
  <c r="J27" i="1" s="1"/>
  <c r="H28" i="1"/>
  <c r="G28" i="1" l="1"/>
  <c r="J28" i="1" s="1"/>
  <c r="H29" i="1"/>
  <c r="F29" i="1"/>
  <c r="F30" i="1" l="1"/>
  <c r="G29" i="1"/>
  <c r="J29" i="1" s="1"/>
  <c r="H30" i="1"/>
  <c r="G30" i="1" l="1"/>
  <c r="J30" i="1" s="1"/>
  <c r="H31" i="1"/>
  <c r="F31" i="1"/>
  <c r="F32" i="1" l="1"/>
  <c r="G31" i="1"/>
  <c r="J31" i="1" s="1"/>
  <c r="H32" i="1"/>
  <c r="G32" i="1" l="1"/>
  <c r="J32" i="1" s="1"/>
  <c r="H33" i="1"/>
  <c r="F33" i="1"/>
  <c r="H34" i="1" l="1"/>
  <c r="G33" i="1"/>
  <c r="J33" i="1" s="1"/>
  <c r="F34" i="1"/>
  <c r="G34" i="1" l="1"/>
  <c r="J34" i="1" s="1"/>
  <c r="H35" i="1"/>
  <c r="F35" i="1"/>
  <c r="H36" i="1" l="1"/>
  <c r="J36" i="1" s="1"/>
  <c r="J37" i="1"/>
  <c r="G35" i="1"/>
  <c r="J35" i="1" s="1"/>
</calcChain>
</file>

<file path=xl/sharedStrings.xml><?xml version="1.0" encoding="utf-8"?>
<sst xmlns="http://schemas.openxmlformats.org/spreadsheetml/2006/main" count="34" uniqueCount="30">
  <si>
    <t>T (h)</t>
  </si>
  <si>
    <t>A (%)</t>
  </si>
  <si>
    <t>h</t>
  </si>
  <si>
    <t>Ie (mm/h)</t>
  </si>
  <si>
    <t>I (%Area)</t>
  </si>
  <si>
    <r>
      <t>A (Km</t>
    </r>
    <r>
      <rPr>
        <b/>
        <vertAlign val="superscript"/>
        <sz val="11"/>
        <color theme="1"/>
        <rFont val="Calibri"/>
        <family val="2"/>
        <scheme val="minor"/>
      </rPr>
      <t>2</t>
    </r>
    <r>
      <rPr>
        <b/>
        <sz val="11"/>
        <color theme="1"/>
        <rFont val="Calibri"/>
        <family val="2"/>
        <scheme val="minor"/>
      </rPr>
      <t>)</t>
    </r>
  </si>
  <si>
    <t>Tc =</t>
  </si>
  <si>
    <t>A =</t>
  </si>
  <si>
    <r>
      <t>Km</t>
    </r>
    <r>
      <rPr>
        <vertAlign val="superscript"/>
        <sz val="11"/>
        <color theme="1"/>
        <rFont val="Calibri"/>
        <family val="2"/>
        <scheme val="minor"/>
      </rPr>
      <t>2</t>
    </r>
  </si>
  <si>
    <t>Lluvia Instantánea</t>
  </si>
  <si>
    <r>
      <t>O</t>
    </r>
    <r>
      <rPr>
        <b/>
        <vertAlign val="subscript"/>
        <sz val="11"/>
        <color theme="1"/>
        <rFont val="Calibri"/>
        <family val="2"/>
        <scheme val="minor"/>
      </rPr>
      <t>2</t>
    </r>
  </si>
  <si>
    <r>
      <t>HUI (m</t>
    </r>
    <r>
      <rPr>
        <b/>
        <vertAlign val="superscript"/>
        <sz val="11"/>
        <color theme="1"/>
        <rFont val="Calibri"/>
        <family val="2"/>
        <scheme val="minor"/>
      </rPr>
      <t>3</t>
    </r>
    <r>
      <rPr>
        <b/>
        <sz val="11"/>
        <color theme="1"/>
        <rFont val="Calibri"/>
        <family val="2"/>
        <scheme val="minor"/>
      </rPr>
      <t>/s*mm)</t>
    </r>
  </si>
  <si>
    <r>
      <t>Hed (m</t>
    </r>
    <r>
      <rPr>
        <b/>
        <vertAlign val="superscript"/>
        <sz val="11"/>
        <color theme="1"/>
        <rFont val="Calibri"/>
        <family val="2"/>
        <scheme val="minor"/>
      </rPr>
      <t>3</t>
    </r>
    <r>
      <rPr>
        <b/>
        <sz val="11"/>
        <color theme="1"/>
        <rFont val="Calibri"/>
        <family val="2"/>
        <scheme val="minor"/>
      </rPr>
      <t>/s)</t>
    </r>
  </si>
  <si>
    <t>K =</t>
  </si>
  <si>
    <r>
      <rPr>
        <sz val="11"/>
        <color theme="1"/>
        <rFont val="Symbol"/>
        <family val="1"/>
        <charset val="2"/>
      </rPr>
      <t>D</t>
    </r>
    <r>
      <rPr>
        <sz val="11"/>
        <color theme="1"/>
        <rFont val="Calibri"/>
        <family val="2"/>
        <scheme val="minor"/>
      </rPr>
      <t>t =</t>
    </r>
  </si>
  <si>
    <t>Co =</t>
  </si>
  <si>
    <t>C1 =</t>
  </si>
  <si>
    <t>C2 =</t>
  </si>
  <si>
    <t>Co+C1+C2 =</t>
  </si>
  <si>
    <t>FC =</t>
  </si>
  <si>
    <t>m3/s*mm</t>
  </si>
  <si>
    <r>
      <t>2C</t>
    </r>
    <r>
      <rPr>
        <b/>
        <vertAlign val="subscript"/>
        <sz val="11"/>
        <color theme="1"/>
        <rFont val="Calibri"/>
        <family val="2"/>
        <scheme val="minor"/>
      </rPr>
      <t>0</t>
    </r>
    <r>
      <rPr>
        <b/>
        <sz val="11"/>
        <color theme="1"/>
        <rFont val="Calibri"/>
        <family val="2"/>
        <scheme val="minor"/>
      </rPr>
      <t>*I</t>
    </r>
  </si>
  <si>
    <r>
      <t>C</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1</t>
    </r>
  </si>
  <si>
    <t>Obtener el HUI para la cuenca de un río con un tiempo de concentración de 4 horas, un área de 450 km2 y las subcuencas se dividen como se indica en la Tabla 1. Adicionalmente se pide estimar el hidrograma de escorrentía directa (Hed) generado en dicha cuenca por la tormenta mostrada en la tabla 2.</t>
  </si>
  <si>
    <t xml:space="preserve">Tabla 1. Subcuencas </t>
  </si>
  <si>
    <t>Tabla 2. Hietograma de lluvia</t>
  </si>
  <si>
    <t>HUIx0,75</t>
  </si>
  <si>
    <t>HUIx0,25</t>
  </si>
  <si>
    <t>HUIx1,00</t>
  </si>
  <si>
    <t>I (mm/h)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</si>
</sst>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7" x14ac:knownFonts="1">
    <font>
      <sz val="11"/>
      <color theme="1"/>
      <name val="Calibri"/>
      <family val="2"/>
      <scheme val="minor"/>
    </font>
    <font>
      <vertAlign val="superscript"/>
      <sz val="11"/>
      <color theme="1"/>
      <name val="Calibri"/>
      <family val="2"/>
      <scheme val="minor"/>
    </font>
    <font>
      <sz val="11"/>
      <color theme="1"/>
      <name val="Symbol"/>
      <family val="1"/>
      <charset val="2"/>
    </font>
    <font>
      <b/>
      <sz val="11"/>
      <color theme="1"/>
      <name val="Calibri"/>
      <family val="2"/>
      <scheme val="minor"/>
    </font>
    <font>
      <b/>
      <vertAlign val="superscript"/>
      <sz val="11"/>
      <color theme="1"/>
      <name val="Calibri"/>
      <family val="2"/>
      <scheme val="minor"/>
    </font>
    <font>
      <b/>
      <vertAlign val="subscript"/>
      <sz val="11"/>
      <color theme="1"/>
      <name val="Calibri"/>
      <family val="2"/>
      <scheme val="minor"/>
    </font>
    <font>
      <b/>
      <sz val="11"/>
      <color rgb="FFFF0000"/>
      <name val="Calibri"/>
      <family val="2"/>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39">
    <xf numFmtId="0" fontId="0" fillId="0" borderId="0" xfId="0"/>
    <xf numFmtId="0" fontId="0" fillId="0" borderId="0" xfId="0" applyAlignment="1">
      <alignment horizontal="center"/>
    </xf>
    <xf numFmtId="0" fontId="0" fillId="0" borderId="0" xfId="0" applyAlignment="1">
      <alignment horizontal="right"/>
    </xf>
    <xf numFmtId="164" fontId="0" fillId="0" borderId="0" xfId="0" applyNumberFormat="1" applyAlignment="1">
      <alignment horizontal="center"/>
    </xf>
    <xf numFmtId="0" fontId="3" fillId="0" borderId="0" xfId="0" applyFont="1" applyAlignment="1">
      <alignment horizontal="center"/>
    </xf>
    <xf numFmtId="0" fontId="3" fillId="0" borderId="0" xfId="0" applyFont="1"/>
    <xf numFmtId="0" fontId="0" fillId="0" borderId="0" xfId="0" applyAlignment="1">
      <alignment horizontal="left"/>
    </xf>
    <xf numFmtId="2" fontId="0" fillId="0" borderId="0" xfId="0" applyNumberFormat="1" applyAlignment="1">
      <alignment horizontal="center"/>
    </xf>
    <xf numFmtId="0" fontId="0" fillId="0" borderId="1" xfId="0" applyBorder="1" applyAlignment="1">
      <alignment horizontal="center"/>
    </xf>
    <xf numFmtId="2" fontId="0" fillId="0" borderId="1" xfId="0" applyNumberForma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0" fillId="0" borderId="5" xfId="0" applyBorder="1" applyAlignment="1">
      <alignment horizontal="center"/>
    </xf>
    <xf numFmtId="2" fontId="0" fillId="0" borderId="6" xfId="0" applyNumberForma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2" fontId="0" fillId="0" borderId="8" xfId="0" applyNumberFormat="1" applyBorder="1" applyAlignment="1">
      <alignment horizontal="center"/>
    </xf>
    <xf numFmtId="2" fontId="0" fillId="0" borderId="9" xfId="0" applyNumberFormat="1" applyBorder="1" applyAlignment="1">
      <alignment horizontal="center"/>
    </xf>
    <xf numFmtId="0" fontId="0" fillId="0" borderId="2" xfId="0" applyBorder="1" applyAlignment="1">
      <alignment horizontal="center"/>
    </xf>
    <xf numFmtId="165" fontId="0" fillId="0" borderId="6" xfId="0" applyNumberFormat="1" applyBorder="1" applyAlignment="1">
      <alignment horizontal="center"/>
    </xf>
    <xf numFmtId="165" fontId="0" fillId="0" borderId="9" xfId="0" applyNumberFormat="1" applyBorder="1" applyAlignment="1">
      <alignment horizontal="center"/>
    </xf>
    <xf numFmtId="0" fontId="0" fillId="0" borderId="0" xfId="0" applyAlignment="1">
      <alignment wrapText="1"/>
    </xf>
    <xf numFmtId="0" fontId="0" fillId="0" borderId="10" xfId="0" applyBorder="1" applyAlignment="1"/>
    <xf numFmtId="0" fontId="0" fillId="0" borderId="4" xfId="0" applyBorder="1"/>
    <xf numFmtId="0" fontId="0" fillId="0" borderId="6" xfId="0" applyBorder="1" applyAlignment="1">
      <alignment horizontal="center"/>
    </xf>
    <xf numFmtId="0" fontId="3" fillId="0" borderId="0" xfId="0" applyFont="1" applyAlignment="1">
      <alignment horizontal="left"/>
    </xf>
    <xf numFmtId="165" fontId="0" fillId="0" borderId="1" xfId="0" applyNumberFormat="1" applyBorder="1" applyAlignment="1">
      <alignment horizontal="center"/>
    </xf>
    <xf numFmtId="2" fontId="0" fillId="0" borderId="5" xfId="0" applyNumberFormat="1" applyBorder="1" applyAlignment="1">
      <alignment horizontal="center"/>
    </xf>
    <xf numFmtId="2" fontId="0" fillId="0" borderId="7" xfId="0" applyNumberFormat="1" applyBorder="1" applyAlignment="1">
      <alignment horizontal="center"/>
    </xf>
    <xf numFmtId="0" fontId="0" fillId="0" borderId="11" xfId="0" applyBorder="1" applyAlignment="1">
      <alignment horizontal="center"/>
    </xf>
    <xf numFmtId="2" fontId="0" fillId="0" borderId="12" xfId="0" applyNumberFormat="1" applyBorder="1" applyAlignment="1">
      <alignment horizontal="center"/>
    </xf>
    <xf numFmtId="2" fontId="6" fillId="0" borderId="6" xfId="0" applyNumberFormat="1" applyFont="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165" fontId="0" fillId="0" borderId="16" xfId="0" applyNumberFormat="1" applyBorder="1" applyAlignment="1">
      <alignment horizontal="center"/>
    </xf>
    <xf numFmtId="0" fontId="0" fillId="0" borderId="0" xfId="0" applyAlignment="1">
      <alignment horizontal="left" wrapText="1"/>
    </xf>
    <xf numFmtId="0" fontId="3" fillId="0" borderId="10"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Hidrograma de entrada</c:v>
          </c:tx>
          <c:spPr>
            <a:ln>
              <a:solidFill>
                <a:schemeClr val="tx1"/>
              </a:solidFill>
            </a:ln>
          </c:spPr>
          <c:invertIfNegative val="0"/>
          <c:dLbls>
            <c:dLblPos val="outEnd"/>
            <c:showLegendKey val="0"/>
            <c:showVal val="1"/>
            <c:showCatName val="0"/>
            <c:showSerName val="0"/>
            <c:showPercent val="0"/>
            <c:showBubbleSize val="0"/>
            <c:showLeaderLines val="0"/>
          </c:dLbls>
          <c:val>
            <c:numRef>
              <c:f>Hoja1!$C$6:$C$9</c:f>
            </c:numRef>
          </c:val>
        </c:ser>
        <c:dLbls>
          <c:showLegendKey val="0"/>
          <c:showVal val="0"/>
          <c:showCatName val="0"/>
          <c:showSerName val="0"/>
          <c:showPercent val="0"/>
          <c:showBubbleSize val="0"/>
        </c:dLbls>
        <c:gapWidth val="0"/>
        <c:axId val="169116032"/>
        <c:axId val="169117952"/>
      </c:barChart>
      <c:catAx>
        <c:axId val="169116032"/>
        <c:scaling>
          <c:orientation val="minMax"/>
        </c:scaling>
        <c:delete val="0"/>
        <c:axPos val="b"/>
        <c:title>
          <c:tx>
            <c:rich>
              <a:bodyPr/>
              <a:lstStyle/>
              <a:p>
                <a:pPr>
                  <a:defRPr/>
                </a:pPr>
                <a:r>
                  <a:rPr lang="en-US"/>
                  <a:t>Tiempo (h)</a:t>
                </a:r>
              </a:p>
            </c:rich>
          </c:tx>
          <c:layout/>
          <c:overlay val="0"/>
        </c:title>
        <c:majorTickMark val="out"/>
        <c:minorTickMark val="none"/>
        <c:tickLblPos val="nextTo"/>
        <c:crossAx val="169117952"/>
        <c:crosses val="autoZero"/>
        <c:auto val="1"/>
        <c:lblAlgn val="ctr"/>
        <c:lblOffset val="100"/>
        <c:noMultiLvlLbl val="0"/>
      </c:catAx>
      <c:valAx>
        <c:axId val="169117952"/>
        <c:scaling>
          <c:orientation val="minMax"/>
        </c:scaling>
        <c:delete val="0"/>
        <c:axPos val="l"/>
        <c:majorGridlines/>
        <c:title>
          <c:tx>
            <c:rich>
              <a:bodyPr rot="-5400000" vert="horz"/>
              <a:lstStyle/>
              <a:p>
                <a:pPr>
                  <a:defRPr/>
                </a:pPr>
                <a:r>
                  <a:rPr lang="en-US"/>
                  <a:t>Área (%)</a:t>
                </a:r>
              </a:p>
            </c:rich>
          </c:tx>
          <c:layout/>
          <c:overlay val="0"/>
        </c:title>
        <c:numFmt formatCode="0.0" sourceLinked="1"/>
        <c:majorTickMark val="out"/>
        <c:minorTickMark val="none"/>
        <c:tickLblPos val="nextTo"/>
        <c:crossAx val="169116032"/>
        <c:crossesAt val="1"/>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ln>
              <a:solidFill>
                <a:schemeClr val="tx1"/>
              </a:solidFill>
            </a:ln>
          </c:spPr>
          <c:invertIfNegative val="0"/>
          <c:dLbls>
            <c:dLblPos val="outEnd"/>
            <c:showLegendKey val="0"/>
            <c:showVal val="1"/>
            <c:showCatName val="0"/>
            <c:showSerName val="0"/>
            <c:showPercent val="0"/>
            <c:showBubbleSize val="0"/>
            <c:showLeaderLines val="0"/>
          </c:dLbls>
          <c:val>
            <c:numRef>
              <c:f>Hoja1!$H$15:$H$17</c:f>
              <c:numCache>
                <c:formatCode>General</c:formatCode>
                <c:ptCount val="3"/>
                <c:pt idx="0">
                  <c:v>4</c:v>
                </c:pt>
                <c:pt idx="1">
                  <c:v>5</c:v>
                </c:pt>
                <c:pt idx="2">
                  <c:v>3</c:v>
                </c:pt>
              </c:numCache>
            </c:numRef>
          </c:val>
        </c:ser>
        <c:dLbls>
          <c:showLegendKey val="0"/>
          <c:showVal val="0"/>
          <c:showCatName val="0"/>
          <c:showSerName val="0"/>
          <c:showPercent val="0"/>
          <c:showBubbleSize val="0"/>
        </c:dLbls>
        <c:gapWidth val="0"/>
        <c:axId val="175975040"/>
        <c:axId val="175985408"/>
      </c:barChart>
      <c:catAx>
        <c:axId val="175975040"/>
        <c:scaling>
          <c:orientation val="minMax"/>
        </c:scaling>
        <c:delete val="0"/>
        <c:axPos val="b"/>
        <c:title>
          <c:tx>
            <c:rich>
              <a:bodyPr/>
              <a:lstStyle/>
              <a:p>
                <a:pPr>
                  <a:defRPr/>
                </a:pPr>
                <a:r>
                  <a:rPr lang="en-US"/>
                  <a:t>Tiempo (h)</a:t>
                </a:r>
              </a:p>
            </c:rich>
          </c:tx>
          <c:layout/>
          <c:overlay val="0"/>
        </c:title>
        <c:majorTickMark val="out"/>
        <c:minorTickMark val="none"/>
        <c:tickLblPos val="nextTo"/>
        <c:crossAx val="175985408"/>
        <c:crosses val="autoZero"/>
        <c:auto val="1"/>
        <c:lblAlgn val="ctr"/>
        <c:lblOffset val="100"/>
        <c:noMultiLvlLbl val="0"/>
      </c:catAx>
      <c:valAx>
        <c:axId val="175985408"/>
        <c:scaling>
          <c:orientation val="minMax"/>
        </c:scaling>
        <c:delete val="0"/>
        <c:axPos val="l"/>
        <c:majorGridlines/>
        <c:title>
          <c:tx>
            <c:rich>
              <a:bodyPr rot="-5400000" vert="horz"/>
              <a:lstStyle/>
              <a:p>
                <a:pPr>
                  <a:defRPr/>
                </a:pPr>
                <a:r>
                  <a:rPr lang="en-US"/>
                  <a:t>Intensidad (mm/h)</a:t>
                </a:r>
              </a:p>
            </c:rich>
          </c:tx>
          <c:layout/>
          <c:overlay val="0"/>
        </c:title>
        <c:numFmt formatCode="General" sourceLinked="1"/>
        <c:majorTickMark val="out"/>
        <c:minorTickMark val="none"/>
        <c:tickLblPos val="nextTo"/>
        <c:crossAx val="175975040"/>
        <c:crossesAt val="1"/>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ln>
              <a:solidFill>
                <a:schemeClr val="tx1"/>
              </a:solidFill>
            </a:ln>
          </c:spPr>
          <c:invertIfNegative val="0"/>
          <c:dLbls>
            <c:dLblPos val="outEnd"/>
            <c:showLegendKey val="0"/>
            <c:showVal val="1"/>
            <c:showCatName val="0"/>
            <c:showSerName val="0"/>
            <c:showPercent val="0"/>
            <c:showBubbleSize val="0"/>
            <c:showLeaderLines val="0"/>
          </c:dLbls>
          <c:val>
            <c:numRef>
              <c:f>Hoja1!$I$15:$I$17</c:f>
              <c:numCache>
                <c:formatCode>0.0</c:formatCode>
                <c:ptCount val="3"/>
                <c:pt idx="0">
                  <c:v>0.5</c:v>
                </c:pt>
                <c:pt idx="1">
                  <c:v>1.5</c:v>
                </c:pt>
                <c:pt idx="2">
                  <c:v>0</c:v>
                </c:pt>
              </c:numCache>
            </c:numRef>
          </c:val>
        </c:ser>
        <c:dLbls>
          <c:showLegendKey val="0"/>
          <c:showVal val="0"/>
          <c:showCatName val="0"/>
          <c:showSerName val="0"/>
          <c:showPercent val="0"/>
          <c:showBubbleSize val="0"/>
        </c:dLbls>
        <c:gapWidth val="0"/>
        <c:axId val="176009984"/>
        <c:axId val="176011904"/>
      </c:barChart>
      <c:catAx>
        <c:axId val="176009984"/>
        <c:scaling>
          <c:orientation val="minMax"/>
        </c:scaling>
        <c:delete val="0"/>
        <c:axPos val="b"/>
        <c:title>
          <c:tx>
            <c:rich>
              <a:bodyPr/>
              <a:lstStyle/>
              <a:p>
                <a:pPr>
                  <a:defRPr/>
                </a:pPr>
                <a:r>
                  <a:rPr lang="en-US"/>
                  <a:t>Tiempo (h)</a:t>
                </a:r>
              </a:p>
            </c:rich>
          </c:tx>
          <c:layout/>
          <c:overlay val="0"/>
        </c:title>
        <c:majorTickMark val="out"/>
        <c:minorTickMark val="none"/>
        <c:tickLblPos val="nextTo"/>
        <c:crossAx val="176011904"/>
        <c:crosses val="autoZero"/>
        <c:auto val="1"/>
        <c:lblAlgn val="ctr"/>
        <c:lblOffset val="100"/>
        <c:noMultiLvlLbl val="0"/>
      </c:catAx>
      <c:valAx>
        <c:axId val="176011904"/>
        <c:scaling>
          <c:orientation val="minMax"/>
        </c:scaling>
        <c:delete val="0"/>
        <c:axPos val="l"/>
        <c:majorGridlines/>
        <c:title>
          <c:tx>
            <c:rich>
              <a:bodyPr rot="-5400000" vert="horz"/>
              <a:lstStyle/>
              <a:p>
                <a:pPr>
                  <a:defRPr/>
                </a:pPr>
                <a:r>
                  <a:rPr lang="en-US"/>
                  <a:t>Intensidad efectiva (mm/h)</a:t>
                </a:r>
              </a:p>
            </c:rich>
          </c:tx>
          <c:layout/>
          <c:overlay val="0"/>
        </c:title>
        <c:numFmt formatCode="0.0" sourceLinked="1"/>
        <c:majorTickMark val="out"/>
        <c:minorTickMark val="none"/>
        <c:tickLblPos val="nextTo"/>
        <c:crossAx val="176009984"/>
        <c:crossesAt val="1"/>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1343025</xdr:colOff>
      <xdr:row>1</xdr:row>
      <xdr:rowOff>47625</xdr:rowOff>
    </xdr:from>
    <xdr:to>
      <xdr:col>9</xdr:col>
      <xdr:colOff>0</xdr:colOff>
      <xdr:row>10</xdr:row>
      <xdr:rowOff>68261</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xdr:row>
      <xdr:rowOff>0</xdr:rowOff>
    </xdr:from>
    <xdr:to>
      <xdr:col>12</xdr:col>
      <xdr:colOff>628650</xdr:colOff>
      <xdr:row>10</xdr:row>
      <xdr:rowOff>20636</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12</xdr:row>
      <xdr:rowOff>0</xdr:rowOff>
    </xdr:from>
    <xdr:to>
      <xdr:col>14</xdr:col>
      <xdr:colOff>95250</xdr:colOff>
      <xdr:row>21</xdr:row>
      <xdr:rowOff>20636</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abSelected="1" topLeftCell="A19" zoomScaleNormal="100" workbookViewId="0">
      <selection activeCell="A19" sqref="A19:J43"/>
    </sheetView>
  </sheetViews>
  <sheetFormatPr baseColWidth="10" defaultRowHeight="15" x14ac:dyDescent="0.25"/>
  <cols>
    <col min="1" max="1" width="13.42578125" style="1" bestFit="1" customWidth="1"/>
    <col min="2" max="2" width="13" style="1" hidden="1" customWidth="1"/>
    <col min="3" max="3" width="8.7109375" style="1" hidden="1" customWidth="1"/>
    <col min="4" max="4" width="9.42578125" style="1" hidden="1" customWidth="1"/>
    <col min="5" max="5" width="6.28515625" style="1" hidden="1" customWidth="1"/>
    <col min="6" max="6" width="20.42578125" style="1" bestFit="1" customWidth="1"/>
    <col min="7" max="7" width="12.5703125" style="1" bestFit="1" customWidth="1"/>
    <col min="8" max="8" width="13.85546875" style="1" customWidth="1"/>
    <col min="9" max="9" width="19.140625" style="1" customWidth="1"/>
    <col min="10" max="10" width="17.85546875" customWidth="1"/>
    <col min="11" max="11" width="14.85546875" customWidth="1"/>
    <col min="12" max="12" width="21.5703125" bestFit="1" customWidth="1"/>
  </cols>
  <sheetData>
    <row r="1" spans="1:12" ht="39.75" customHeight="1" x14ac:dyDescent="0.25">
      <c r="A1" s="37" t="s">
        <v>23</v>
      </c>
      <c r="B1" s="37"/>
      <c r="C1" s="37"/>
      <c r="D1" s="37"/>
      <c r="E1" s="37"/>
      <c r="F1" s="37"/>
      <c r="G1" s="37"/>
      <c r="H1" s="37"/>
      <c r="I1" s="37"/>
      <c r="J1" s="37"/>
      <c r="K1" s="22"/>
      <c r="L1" s="22"/>
    </row>
    <row r="2" spans="1:12" x14ac:dyDescent="0.25">
      <c r="A2" s="2" t="s">
        <v>6</v>
      </c>
      <c r="B2" s="1">
        <v>4</v>
      </c>
      <c r="C2" s="6" t="s">
        <v>2</v>
      </c>
    </row>
    <row r="3" spans="1:12" ht="17.25" x14ac:dyDescent="0.25">
      <c r="A3" s="2" t="s">
        <v>7</v>
      </c>
      <c r="B3" s="1">
        <v>450</v>
      </c>
      <c r="C3" s="6" t="s">
        <v>8</v>
      </c>
    </row>
    <row r="4" spans="1:12" ht="15.75" thickBot="1" x14ac:dyDescent="0.3">
      <c r="A4" s="26" t="s">
        <v>24</v>
      </c>
      <c r="C4" s="6"/>
    </row>
    <row r="5" spans="1:12" s="4" customFormat="1" ht="17.25" x14ac:dyDescent="0.25">
      <c r="A5" s="10" t="s">
        <v>0</v>
      </c>
      <c r="B5" s="11" t="s">
        <v>5</v>
      </c>
      <c r="C5" s="12" t="s">
        <v>1</v>
      </c>
    </row>
    <row r="6" spans="1:12" s="1" customFormat="1" x14ac:dyDescent="0.25">
      <c r="A6" s="13">
        <v>1</v>
      </c>
      <c r="B6" s="9">
        <v>75</v>
      </c>
      <c r="C6" s="20">
        <f>B6/B$10*100</f>
        <v>16.666666666666664</v>
      </c>
    </row>
    <row r="7" spans="1:12" s="1" customFormat="1" x14ac:dyDescent="0.25">
      <c r="A7" s="13">
        <v>2</v>
      </c>
      <c r="B7" s="9">
        <v>134</v>
      </c>
      <c r="C7" s="20">
        <f>B7/B$10*100</f>
        <v>29.777777777777775</v>
      </c>
    </row>
    <row r="8" spans="1:12" s="1" customFormat="1" x14ac:dyDescent="0.25">
      <c r="A8" s="13">
        <v>3</v>
      </c>
      <c r="B8" s="9">
        <v>123</v>
      </c>
      <c r="C8" s="20">
        <f>B8/B$10*100</f>
        <v>27.333333333333332</v>
      </c>
    </row>
    <row r="9" spans="1:12" s="1" customFormat="1" x14ac:dyDescent="0.25">
      <c r="A9" s="13">
        <v>4</v>
      </c>
      <c r="B9" s="9">
        <v>118</v>
      </c>
      <c r="C9" s="20">
        <f>B9/B$10*100</f>
        <v>26.222222222222225</v>
      </c>
    </row>
    <row r="10" spans="1:12" s="1" customFormat="1" x14ac:dyDescent="0.25">
      <c r="B10" s="4">
        <f>SUM(B6:B9)</f>
        <v>450</v>
      </c>
      <c r="C10" s="4">
        <f>SUM(C6:C9)</f>
        <v>100</v>
      </c>
    </row>
    <row r="12" spans="1:12" ht="15.75" thickBot="1" x14ac:dyDescent="0.3">
      <c r="A12" s="2" t="s">
        <v>13</v>
      </c>
      <c r="B12" s="1">
        <f>0.6*B2</f>
        <v>2.4</v>
      </c>
      <c r="C12" s="6" t="s">
        <v>2</v>
      </c>
      <c r="D12" s="2" t="s">
        <v>19</v>
      </c>
      <c r="E12" s="3">
        <f>0.001*B3*1000000/(B13*3600*100)</f>
        <v>1.25</v>
      </c>
      <c r="F12" s="6" t="s">
        <v>20</v>
      </c>
      <c r="G12" s="38" t="s">
        <v>25</v>
      </c>
      <c r="H12" s="38"/>
      <c r="I12" s="23"/>
      <c r="J12" s="1"/>
    </row>
    <row r="13" spans="1:12" x14ac:dyDescent="0.25">
      <c r="A13" s="2" t="s">
        <v>14</v>
      </c>
      <c r="B13" s="1">
        <v>1</v>
      </c>
      <c r="C13" s="6" t="s">
        <v>2</v>
      </c>
      <c r="G13" s="19" t="s">
        <v>0</v>
      </c>
      <c r="H13" s="24" t="s">
        <v>29</v>
      </c>
      <c r="I13" s="24" t="s">
        <v>3</v>
      </c>
      <c r="J13" s="30" t="s">
        <v>9</v>
      </c>
      <c r="K13" s="1"/>
    </row>
    <row r="14" spans="1:12" x14ac:dyDescent="0.25">
      <c r="A14" s="2" t="s">
        <v>15</v>
      </c>
      <c r="B14" s="3">
        <f>0.5*B13/(B12+0.5*B13)</f>
        <v>0.17241379310344829</v>
      </c>
      <c r="G14" s="13">
        <v>0</v>
      </c>
      <c r="H14" s="33"/>
      <c r="I14" s="25"/>
      <c r="J14" s="31">
        <f>I14/2+I15/2</f>
        <v>0.25</v>
      </c>
      <c r="K14" s="1"/>
    </row>
    <row r="15" spans="1:12" x14ac:dyDescent="0.25">
      <c r="A15" s="2" t="s">
        <v>16</v>
      </c>
      <c r="B15" s="3">
        <f>0.5*B13/(B12+0.5*B13)</f>
        <v>0.17241379310344829</v>
      </c>
      <c r="G15" s="13">
        <v>1</v>
      </c>
      <c r="H15" s="33">
        <v>4</v>
      </c>
      <c r="I15" s="20">
        <v>0.5</v>
      </c>
      <c r="J15" s="31">
        <f>I15/2+I16/2</f>
        <v>1</v>
      </c>
      <c r="K15" s="1"/>
    </row>
    <row r="16" spans="1:12" x14ac:dyDescent="0.25">
      <c r="A16" s="2" t="s">
        <v>17</v>
      </c>
      <c r="B16" s="3">
        <f>(B12-0.5*B13)/(B12+0.5*B13)</f>
        <v>0.65517241379310343</v>
      </c>
      <c r="G16" s="13">
        <v>2</v>
      </c>
      <c r="H16" s="35">
        <v>5</v>
      </c>
      <c r="I16" s="36">
        <v>1.5</v>
      </c>
      <c r="J16" s="31">
        <f>I16/2+I17/2</f>
        <v>0.75</v>
      </c>
      <c r="K16" s="1"/>
    </row>
    <row r="17" spans="1:10" ht="15.75" thickBot="1" x14ac:dyDescent="0.3">
      <c r="A17" s="1" t="s">
        <v>18</v>
      </c>
      <c r="B17" s="1">
        <f>SUM(B14:B16)</f>
        <v>1</v>
      </c>
      <c r="G17" s="13">
        <v>3</v>
      </c>
      <c r="H17" s="34">
        <v>3</v>
      </c>
      <c r="I17" s="21">
        <v>0</v>
      </c>
      <c r="J17" s="31">
        <f>I17/2</f>
        <v>0</v>
      </c>
    </row>
    <row r="18" spans="1:10" ht="15.75" thickBot="1" x14ac:dyDescent="0.3"/>
    <row r="19" spans="1:10" s="5" customFormat="1" ht="18.75" x14ac:dyDescent="0.35">
      <c r="A19" s="10" t="s">
        <v>0</v>
      </c>
      <c r="B19" s="11" t="s">
        <v>4</v>
      </c>
      <c r="C19" s="11" t="s">
        <v>21</v>
      </c>
      <c r="D19" s="11" t="s">
        <v>22</v>
      </c>
      <c r="E19" s="11" t="s">
        <v>10</v>
      </c>
      <c r="F19" s="12" t="s">
        <v>11</v>
      </c>
      <c r="G19" s="10" t="s">
        <v>27</v>
      </c>
      <c r="H19" s="11" t="s">
        <v>28</v>
      </c>
      <c r="I19" s="11" t="s">
        <v>26</v>
      </c>
      <c r="J19" s="12" t="s">
        <v>12</v>
      </c>
    </row>
    <row r="20" spans="1:10" x14ac:dyDescent="0.25">
      <c r="A20" s="13">
        <v>0</v>
      </c>
      <c r="B20" s="27">
        <v>0</v>
      </c>
      <c r="C20" s="9">
        <f t="shared" ref="C20:C24" si="0">2*B$14*B20</f>
        <v>0</v>
      </c>
      <c r="D20" s="9">
        <v>0</v>
      </c>
      <c r="E20" s="9">
        <f>C20+D20</f>
        <v>0</v>
      </c>
      <c r="F20" s="14">
        <f t="shared" ref="F20:F43" si="1">E20*E$12</f>
        <v>0</v>
      </c>
      <c r="G20" s="28">
        <f t="shared" ref="G20:G43" si="2">F20*J$14</f>
        <v>0</v>
      </c>
      <c r="H20" s="9"/>
      <c r="I20" s="9"/>
      <c r="J20" s="14">
        <f>G20+H20+I20</f>
        <v>0</v>
      </c>
    </row>
    <row r="21" spans="1:10" x14ac:dyDescent="0.25">
      <c r="A21" s="13">
        <v>1</v>
      </c>
      <c r="B21" s="27">
        <f>C6</f>
        <v>16.666666666666664</v>
      </c>
      <c r="C21" s="9">
        <f t="shared" si="0"/>
        <v>5.7471264367816088</v>
      </c>
      <c r="D21" s="9">
        <f>B$16*E20</f>
        <v>0</v>
      </c>
      <c r="E21" s="9">
        <f>C21+D21</f>
        <v>5.7471264367816088</v>
      </c>
      <c r="F21" s="14">
        <f t="shared" si="1"/>
        <v>7.1839080459770113</v>
      </c>
      <c r="G21" s="28">
        <f t="shared" si="2"/>
        <v>1.7959770114942528</v>
      </c>
      <c r="H21" s="9">
        <f t="shared" ref="H21:H43" si="3">F20*J$15</f>
        <v>0</v>
      </c>
      <c r="I21" s="9"/>
      <c r="J21" s="14">
        <f t="shared" ref="J21:J43" si="4">G21+H21+I21</f>
        <v>1.7959770114942528</v>
      </c>
    </row>
    <row r="22" spans="1:10" x14ac:dyDescent="0.25">
      <c r="A22" s="13">
        <v>2</v>
      </c>
      <c r="B22" s="27">
        <f>C7</f>
        <v>29.777777777777775</v>
      </c>
      <c r="C22" s="9">
        <f t="shared" si="0"/>
        <v>10.268199233716475</v>
      </c>
      <c r="D22" s="9">
        <f t="shared" ref="D22:D35" si="5">B$16*E21</f>
        <v>3.7653586999603643</v>
      </c>
      <c r="E22" s="9">
        <f t="shared" ref="E22:E24" si="6">C22+D22</f>
        <v>14.033557933676839</v>
      </c>
      <c r="F22" s="14">
        <f t="shared" si="1"/>
        <v>17.541947417096047</v>
      </c>
      <c r="G22" s="28">
        <f t="shared" si="2"/>
        <v>4.3854868542740117</v>
      </c>
      <c r="H22" s="9">
        <f t="shared" si="3"/>
        <v>7.1839080459770113</v>
      </c>
      <c r="I22" s="9">
        <f>F20*J$16</f>
        <v>0</v>
      </c>
      <c r="J22" s="14">
        <f t="shared" si="4"/>
        <v>11.569394900251023</v>
      </c>
    </row>
    <row r="23" spans="1:10" x14ac:dyDescent="0.25">
      <c r="A23" s="13">
        <v>3</v>
      </c>
      <c r="B23" s="27">
        <f>C8</f>
        <v>27.333333333333332</v>
      </c>
      <c r="C23" s="9">
        <f t="shared" si="0"/>
        <v>9.4252873563218387</v>
      </c>
      <c r="D23" s="9">
        <f t="shared" si="5"/>
        <v>9.1944000255124116</v>
      </c>
      <c r="E23" s="9">
        <f t="shared" si="6"/>
        <v>18.61968738183425</v>
      </c>
      <c r="F23" s="14">
        <f t="shared" si="1"/>
        <v>23.274609227292814</v>
      </c>
      <c r="G23" s="28">
        <f t="shared" si="2"/>
        <v>5.8186523068232034</v>
      </c>
      <c r="H23" s="9">
        <f t="shared" si="3"/>
        <v>17.541947417096047</v>
      </c>
      <c r="I23" s="9">
        <f t="shared" ref="I23:I43" si="7">F21*J$16</f>
        <v>5.387931034482758</v>
      </c>
      <c r="J23" s="14">
        <f t="shared" si="4"/>
        <v>28.748530758402008</v>
      </c>
    </row>
    <row r="24" spans="1:10" x14ac:dyDescent="0.25">
      <c r="A24" s="13">
        <v>4</v>
      </c>
      <c r="B24" s="27">
        <f>C9</f>
        <v>26.222222222222225</v>
      </c>
      <c r="C24" s="9">
        <f t="shared" si="0"/>
        <v>9.0421455938697335</v>
      </c>
      <c r="D24" s="9">
        <f t="shared" si="5"/>
        <v>12.199105526029337</v>
      </c>
      <c r="E24" s="9">
        <f t="shared" si="6"/>
        <v>21.241251119899069</v>
      </c>
      <c r="F24" s="14">
        <f t="shared" si="1"/>
        <v>26.551563899873834</v>
      </c>
      <c r="G24" s="28">
        <f t="shared" si="2"/>
        <v>6.6378909749684585</v>
      </c>
      <c r="H24" s="9">
        <f t="shared" si="3"/>
        <v>23.274609227292814</v>
      </c>
      <c r="I24" s="9">
        <f t="shared" si="7"/>
        <v>13.156460562822035</v>
      </c>
      <c r="J24" s="14">
        <f t="shared" si="4"/>
        <v>43.068960765083304</v>
      </c>
    </row>
    <row r="25" spans="1:10" x14ac:dyDescent="0.25">
      <c r="A25" s="13">
        <v>5</v>
      </c>
      <c r="B25" s="9"/>
      <c r="C25" s="9"/>
      <c r="D25" s="9">
        <f t="shared" si="5"/>
        <v>13.916681768209735</v>
      </c>
      <c r="E25" s="9">
        <f>C25+D25</f>
        <v>13.916681768209735</v>
      </c>
      <c r="F25" s="14">
        <f t="shared" si="1"/>
        <v>17.39585221026217</v>
      </c>
      <c r="G25" s="28">
        <f t="shared" si="2"/>
        <v>4.3489630525655425</v>
      </c>
      <c r="H25" s="9">
        <f t="shared" si="3"/>
        <v>26.551563899873834</v>
      </c>
      <c r="I25" s="9">
        <f t="shared" si="7"/>
        <v>17.45595692046961</v>
      </c>
      <c r="J25" s="32">
        <f t="shared" si="4"/>
        <v>48.356483872908989</v>
      </c>
    </row>
    <row r="26" spans="1:10" x14ac:dyDescent="0.25">
      <c r="A26" s="13">
        <v>6</v>
      </c>
      <c r="B26" s="9"/>
      <c r="C26" s="9"/>
      <c r="D26" s="9">
        <f t="shared" si="5"/>
        <v>9.1178259860684463</v>
      </c>
      <c r="E26" s="9">
        <f t="shared" ref="E26:E35" si="8">C26+D26</f>
        <v>9.1178259860684463</v>
      </c>
      <c r="F26" s="14">
        <f t="shared" si="1"/>
        <v>11.397282482585558</v>
      </c>
      <c r="G26" s="28">
        <f t="shared" si="2"/>
        <v>2.8493206206463895</v>
      </c>
      <c r="H26" s="9">
        <f t="shared" si="3"/>
        <v>17.39585221026217</v>
      </c>
      <c r="I26" s="9">
        <f t="shared" si="7"/>
        <v>19.913672924905377</v>
      </c>
      <c r="J26" s="14">
        <f t="shared" si="4"/>
        <v>40.158845755813935</v>
      </c>
    </row>
    <row r="27" spans="1:10" x14ac:dyDescent="0.25">
      <c r="A27" s="13">
        <v>7</v>
      </c>
      <c r="B27" s="8"/>
      <c r="C27" s="8"/>
      <c r="D27" s="9">
        <f t="shared" si="5"/>
        <v>5.9737480598379475</v>
      </c>
      <c r="E27" s="9">
        <f t="shared" si="8"/>
        <v>5.9737480598379475</v>
      </c>
      <c r="F27" s="14">
        <f t="shared" si="1"/>
        <v>7.4671850747974347</v>
      </c>
      <c r="G27" s="28">
        <f t="shared" si="2"/>
        <v>1.8667962686993587</v>
      </c>
      <c r="H27" s="9">
        <f t="shared" si="3"/>
        <v>11.397282482585558</v>
      </c>
      <c r="I27" s="9">
        <f t="shared" si="7"/>
        <v>13.046889157696627</v>
      </c>
      <c r="J27" s="14">
        <f t="shared" si="4"/>
        <v>26.310967908981546</v>
      </c>
    </row>
    <row r="28" spans="1:10" x14ac:dyDescent="0.25">
      <c r="A28" s="13">
        <v>8</v>
      </c>
      <c r="B28" s="8"/>
      <c r="C28" s="8"/>
      <c r="D28" s="9">
        <f t="shared" si="5"/>
        <v>3.9138349357558964</v>
      </c>
      <c r="E28" s="9">
        <f t="shared" si="8"/>
        <v>3.9138349357558964</v>
      </c>
      <c r="F28" s="14">
        <f t="shared" si="1"/>
        <v>4.8922936696948707</v>
      </c>
      <c r="G28" s="28">
        <f t="shared" si="2"/>
        <v>1.2230734174237177</v>
      </c>
      <c r="H28" s="9">
        <f t="shared" si="3"/>
        <v>7.4671850747974347</v>
      </c>
      <c r="I28" s="9">
        <f t="shared" si="7"/>
        <v>8.547961861939168</v>
      </c>
      <c r="J28" s="14">
        <f t="shared" si="4"/>
        <v>17.238220354160319</v>
      </c>
    </row>
    <row r="29" spans="1:10" x14ac:dyDescent="0.25">
      <c r="A29" s="13">
        <v>9</v>
      </c>
      <c r="B29" s="8"/>
      <c r="C29" s="8"/>
      <c r="D29" s="9">
        <f t="shared" si="5"/>
        <v>2.5642366820469666</v>
      </c>
      <c r="E29" s="9">
        <f t="shared" si="8"/>
        <v>2.5642366820469666</v>
      </c>
      <c r="F29" s="14">
        <f t="shared" si="1"/>
        <v>3.2052958525587085</v>
      </c>
      <c r="G29" s="28">
        <f t="shared" si="2"/>
        <v>0.80132396313967713</v>
      </c>
      <c r="H29" s="9">
        <f t="shared" si="3"/>
        <v>4.8922936696948707</v>
      </c>
      <c r="I29" s="9">
        <f t="shared" si="7"/>
        <v>5.600388806098076</v>
      </c>
      <c r="J29" s="14">
        <f t="shared" si="4"/>
        <v>11.294006438932623</v>
      </c>
    </row>
    <row r="30" spans="1:10" x14ac:dyDescent="0.25">
      <c r="A30" s="13">
        <v>10</v>
      </c>
      <c r="B30" s="8"/>
      <c r="C30" s="8"/>
      <c r="D30" s="9">
        <f t="shared" si="5"/>
        <v>1.6800171365135299</v>
      </c>
      <c r="E30" s="9">
        <f t="shared" si="8"/>
        <v>1.6800171365135299</v>
      </c>
      <c r="F30" s="14">
        <f t="shared" si="1"/>
        <v>2.1000214206419123</v>
      </c>
      <c r="G30" s="28">
        <f t="shared" si="2"/>
        <v>0.52500535516047808</v>
      </c>
      <c r="H30" s="9">
        <f t="shared" si="3"/>
        <v>3.2052958525587085</v>
      </c>
      <c r="I30" s="9">
        <f t="shared" si="7"/>
        <v>3.669220252271153</v>
      </c>
      <c r="J30" s="14">
        <f t="shared" si="4"/>
        <v>7.3995214599903392</v>
      </c>
    </row>
    <row r="31" spans="1:10" x14ac:dyDescent="0.25">
      <c r="A31" s="13">
        <v>11</v>
      </c>
      <c r="B31" s="8"/>
      <c r="C31" s="8"/>
      <c r="D31" s="9">
        <f t="shared" si="5"/>
        <v>1.1007008825433471</v>
      </c>
      <c r="E31" s="9">
        <f t="shared" si="8"/>
        <v>1.1007008825433471</v>
      </c>
      <c r="F31" s="14">
        <f t="shared" si="1"/>
        <v>1.3758761031791837</v>
      </c>
      <c r="G31" s="28">
        <f t="shared" si="2"/>
        <v>0.34396902579479594</v>
      </c>
      <c r="H31" s="9">
        <f t="shared" si="3"/>
        <v>2.1000214206419123</v>
      </c>
      <c r="I31" s="9">
        <f t="shared" si="7"/>
        <v>2.4039718894190312</v>
      </c>
      <c r="J31" s="14">
        <f t="shared" si="4"/>
        <v>4.8479623358557395</v>
      </c>
    </row>
    <row r="32" spans="1:10" x14ac:dyDescent="0.25">
      <c r="A32" s="13">
        <v>12</v>
      </c>
      <c r="B32" s="8"/>
      <c r="C32" s="8"/>
      <c r="D32" s="9">
        <f t="shared" si="5"/>
        <v>0.72114885408012397</v>
      </c>
      <c r="E32" s="9">
        <f t="shared" si="8"/>
        <v>0.72114885408012397</v>
      </c>
      <c r="F32" s="14">
        <f t="shared" si="1"/>
        <v>0.90143606760015493</v>
      </c>
      <c r="G32" s="28">
        <f t="shared" si="2"/>
        <v>0.22535901690003873</v>
      </c>
      <c r="H32" s="9">
        <f t="shared" si="3"/>
        <v>1.3758761031791837</v>
      </c>
      <c r="I32" s="9">
        <f t="shared" si="7"/>
        <v>1.5750160654814342</v>
      </c>
      <c r="J32" s="14">
        <f t="shared" si="4"/>
        <v>3.1762511855606568</v>
      </c>
    </row>
    <row r="33" spans="1:10" x14ac:dyDescent="0.25">
      <c r="A33" s="13">
        <v>13</v>
      </c>
      <c r="B33" s="8"/>
      <c r="C33" s="8"/>
      <c r="D33" s="9">
        <f t="shared" si="5"/>
        <v>0.47247683543180535</v>
      </c>
      <c r="E33" s="9">
        <f t="shared" si="8"/>
        <v>0.47247683543180535</v>
      </c>
      <c r="F33" s="14">
        <f t="shared" si="1"/>
        <v>0.59059604428975665</v>
      </c>
      <c r="G33" s="28">
        <f t="shared" si="2"/>
        <v>0.14764901107243916</v>
      </c>
      <c r="H33" s="9">
        <f t="shared" si="3"/>
        <v>0.90143606760015493</v>
      </c>
      <c r="I33" s="9">
        <f t="shared" si="7"/>
        <v>1.0319070773843877</v>
      </c>
      <c r="J33" s="14">
        <f t="shared" si="4"/>
        <v>2.0809921560569817</v>
      </c>
    </row>
    <row r="34" spans="1:10" x14ac:dyDescent="0.25">
      <c r="A34" s="13">
        <v>14</v>
      </c>
      <c r="B34" s="8"/>
      <c r="C34" s="8"/>
      <c r="D34" s="9">
        <f t="shared" si="5"/>
        <v>0.30955378873118283</v>
      </c>
      <c r="E34" s="9">
        <f t="shared" si="8"/>
        <v>0.30955378873118283</v>
      </c>
      <c r="F34" s="14">
        <f t="shared" si="1"/>
        <v>0.38694223591397853</v>
      </c>
      <c r="G34" s="28">
        <f t="shared" si="2"/>
        <v>9.6735558978494632E-2</v>
      </c>
      <c r="H34" s="9">
        <f t="shared" si="3"/>
        <v>0.59059604428975665</v>
      </c>
      <c r="I34" s="9">
        <f t="shared" si="7"/>
        <v>0.67607705070011614</v>
      </c>
      <c r="J34" s="14">
        <f t="shared" si="4"/>
        <v>1.3634086539683674</v>
      </c>
    </row>
    <row r="35" spans="1:10" x14ac:dyDescent="0.25">
      <c r="A35" s="13">
        <v>15</v>
      </c>
      <c r="B35" s="8"/>
      <c r="C35" s="8"/>
      <c r="D35" s="9">
        <f t="shared" si="5"/>
        <v>0.20281110296180943</v>
      </c>
      <c r="E35" s="9">
        <f t="shared" si="8"/>
        <v>0.20281110296180943</v>
      </c>
      <c r="F35" s="14">
        <f t="shared" si="1"/>
        <v>0.25351387870226177</v>
      </c>
      <c r="G35" s="28">
        <f t="shared" si="2"/>
        <v>6.3378469675565444E-2</v>
      </c>
      <c r="H35" s="9">
        <f t="shared" si="3"/>
        <v>0.38694223591397853</v>
      </c>
      <c r="I35" s="9">
        <f t="shared" si="7"/>
        <v>0.44294703321731749</v>
      </c>
      <c r="J35" s="14">
        <f t="shared" si="4"/>
        <v>0.8932677388068615</v>
      </c>
    </row>
    <row r="36" spans="1:10" x14ac:dyDescent="0.25">
      <c r="A36" s="13">
        <v>16</v>
      </c>
      <c r="B36" s="8"/>
      <c r="C36" s="8"/>
      <c r="D36" s="9">
        <f t="shared" ref="D36:D43" si="9">B$16*E35</f>
        <v>0.1328762398715303</v>
      </c>
      <c r="E36" s="9">
        <f t="shared" ref="E36:E43" si="10">C36+D36</f>
        <v>0.1328762398715303</v>
      </c>
      <c r="F36" s="14">
        <f t="shared" si="1"/>
        <v>0.16609529983941287</v>
      </c>
      <c r="G36" s="28">
        <f t="shared" si="2"/>
        <v>4.1523824959853219E-2</v>
      </c>
      <c r="H36" s="9">
        <f t="shared" si="3"/>
        <v>0.25351387870226177</v>
      </c>
      <c r="I36" s="9">
        <f t="shared" si="7"/>
        <v>0.29020667693548391</v>
      </c>
      <c r="J36" s="14">
        <f t="shared" si="4"/>
        <v>0.58524438059759887</v>
      </c>
    </row>
    <row r="37" spans="1:10" x14ac:dyDescent="0.25">
      <c r="A37" s="13">
        <v>17</v>
      </c>
      <c r="B37" s="8"/>
      <c r="C37" s="8"/>
      <c r="D37" s="9">
        <f t="shared" si="9"/>
        <v>8.7056846812381919E-2</v>
      </c>
      <c r="E37" s="9">
        <f t="shared" si="10"/>
        <v>8.7056846812381919E-2</v>
      </c>
      <c r="F37" s="14">
        <f t="shared" si="1"/>
        <v>0.1088210585154774</v>
      </c>
      <c r="G37" s="28">
        <f t="shared" si="2"/>
        <v>2.7205264628869349E-2</v>
      </c>
      <c r="H37" s="9">
        <f t="shared" si="3"/>
        <v>0.16609529983941287</v>
      </c>
      <c r="I37" s="9">
        <f t="shared" si="7"/>
        <v>0.19013540902669634</v>
      </c>
      <c r="J37" s="14">
        <f t="shared" si="4"/>
        <v>0.3834359734949786</v>
      </c>
    </row>
    <row r="38" spans="1:10" x14ac:dyDescent="0.25">
      <c r="A38" s="13">
        <v>18</v>
      </c>
      <c r="B38" s="8"/>
      <c r="C38" s="8"/>
      <c r="D38" s="9">
        <f t="shared" si="9"/>
        <v>5.7037244463284703E-2</v>
      </c>
      <c r="E38" s="9">
        <f t="shared" si="10"/>
        <v>5.7037244463284703E-2</v>
      </c>
      <c r="F38" s="14">
        <f t="shared" si="1"/>
        <v>7.1296555579105886E-2</v>
      </c>
      <c r="G38" s="28">
        <f t="shared" si="2"/>
        <v>1.7824138894776471E-2</v>
      </c>
      <c r="H38" s="9">
        <f t="shared" si="3"/>
        <v>0.1088210585154774</v>
      </c>
      <c r="I38" s="9">
        <f t="shared" si="7"/>
        <v>0.12457147487955966</v>
      </c>
      <c r="J38" s="14">
        <f t="shared" si="4"/>
        <v>0.25121667228981354</v>
      </c>
    </row>
    <row r="39" spans="1:10" x14ac:dyDescent="0.25">
      <c r="A39" s="13">
        <v>19</v>
      </c>
      <c r="B39" s="8"/>
      <c r="C39" s="8"/>
      <c r="D39" s="9">
        <f t="shared" si="9"/>
        <v>3.7369229131117565E-2</v>
      </c>
      <c r="E39" s="9">
        <f t="shared" si="10"/>
        <v>3.7369229131117565E-2</v>
      </c>
      <c r="F39" s="14">
        <f t="shared" si="1"/>
        <v>4.6711536413896956E-2</v>
      </c>
      <c r="G39" s="28">
        <f t="shared" si="2"/>
        <v>1.1677884103474239E-2</v>
      </c>
      <c r="H39" s="9">
        <f t="shared" si="3"/>
        <v>7.1296555579105886E-2</v>
      </c>
      <c r="I39" s="9">
        <f t="shared" si="7"/>
        <v>8.1615793886608043E-2</v>
      </c>
      <c r="J39" s="14">
        <f t="shared" si="4"/>
        <v>0.16459023356918817</v>
      </c>
    </row>
    <row r="40" spans="1:10" x14ac:dyDescent="0.25">
      <c r="A40" s="13">
        <v>20</v>
      </c>
      <c r="B40" s="8"/>
      <c r="C40" s="8"/>
      <c r="D40" s="9">
        <f t="shared" si="9"/>
        <v>2.4483288051421852E-2</v>
      </c>
      <c r="E40" s="9">
        <f t="shared" si="10"/>
        <v>2.4483288051421852E-2</v>
      </c>
      <c r="F40" s="14">
        <f t="shared" si="1"/>
        <v>3.0604110064277316E-2</v>
      </c>
      <c r="G40" s="28">
        <f t="shared" si="2"/>
        <v>7.6510275160693291E-3</v>
      </c>
      <c r="H40" s="9">
        <f t="shared" si="3"/>
        <v>4.6711536413896956E-2</v>
      </c>
      <c r="I40" s="9">
        <f t="shared" si="7"/>
        <v>5.3472416684329414E-2</v>
      </c>
      <c r="J40" s="14">
        <f t="shared" si="4"/>
        <v>0.10783498061429569</v>
      </c>
    </row>
    <row r="41" spans="1:10" x14ac:dyDescent="0.25">
      <c r="A41" s="13">
        <v>21</v>
      </c>
      <c r="B41" s="8"/>
      <c r="C41" s="8"/>
      <c r="D41" s="9">
        <f t="shared" si="9"/>
        <v>1.6040774930241902E-2</v>
      </c>
      <c r="E41" s="9">
        <f t="shared" si="10"/>
        <v>1.6040774930241902E-2</v>
      </c>
      <c r="F41" s="14">
        <f t="shared" si="1"/>
        <v>2.0050968662802378E-2</v>
      </c>
      <c r="G41" s="28">
        <f t="shared" si="2"/>
        <v>5.0127421657005945E-3</v>
      </c>
      <c r="H41" s="9">
        <f t="shared" si="3"/>
        <v>3.0604110064277316E-2</v>
      </c>
      <c r="I41" s="9">
        <f t="shared" si="7"/>
        <v>3.5033652310422714E-2</v>
      </c>
      <c r="J41" s="14">
        <f t="shared" si="4"/>
        <v>7.0650504540400616E-2</v>
      </c>
    </row>
    <row r="42" spans="1:10" x14ac:dyDescent="0.25">
      <c r="A42" s="13">
        <v>22</v>
      </c>
      <c r="B42" s="8"/>
      <c r="C42" s="8"/>
      <c r="D42" s="9">
        <f t="shared" si="9"/>
        <v>1.0509473230158486E-2</v>
      </c>
      <c r="E42" s="9">
        <f t="shared" si="10"/>
        <v>1.0509473230158486E-2</v>
      </c>
      <c r="F42" s="14">
        <f t="shared" si="1"/>
        <v>1.3136841537698108E-2</v>
      </c>
      <c r="G42" s="28">
        <f t="shared" si="2"/>
        <v>3.284210384424527E-3</v>
      </c>
      <c r="H42" s="9">
        <f t="shared" si="3"/>
        <v>2.0050968662802378E-2</v>
      </c>
      <c r="I42" s="9">
        <f t="shared" si="7"/>
        <v>2.2953082548207986E-2</v>
      </c>
      <c r="J42" s="14">
        <f t="shared" si="4"/>
        <v>4.6288261595434893E-2</v>
      </c>
    </row>
    <row r="43" spans="1:10" ht="15.75" thickBot="1" x14ac:dyDescent="0.3">
      <c r="A43" s="15">
        <v>23</v>
      </c>
      <c r="B43" s="16"/>
      <c r="C43" s="16"/>
      <c r="D43" s="17">
        <f t="shared" si="9"/>
        <v>6.8855169438969393E-3</v>
      </c>
      <c r="E43" s="17">
        <f t="shared" si="10"/>
        <v>6.8855169438969393E-3</v>
      </c>
      <c r="F43" s="18">
        <f t="shared" si="1"/>
        <v>8.6068961798711745E-3</v>
      </c>
      <c r="G43" s="29">
        <f t="shared" si="2"/>
        <v>2.1517240449677936E-3</v>
      </c>
      <c r="H43" s="17">
        <f t="shared" si="3"/>
        <v>1.3136841537698108E-2</v>
      </c>
      <c r="I43" s="17">
        <f t="shared" si="7"/>
        <v>1.5038226497101783E-2</v>
      </c>
      <c r="J43" s="18">
        <f t="shared" si="4"/>
        <v>3.0326792079767684E-2</v>
      </c>
    </row>
    <row r="44" spans="1:10" x14ac:dyDescent="0.25">
      <c r="D44" s="3"/>
      <c r="J44" s="7"/>
    </row>
  </sheetData>
  <mergeCells count="2">
    <mergeCell ref="A1:J1"/>
    <mergeCell ref="G12:H12"/>
  </mergeCells>
  <pageMargins left="0.7" right="0.7" top="0.75" bottom="0.75" header="0.3" footer="0.3"/>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dc:creator>
  <cp:lastModifiedBy>ADA</cp:lastModifiedBy>
  <dcterms:created xsi:type="dcterms:W3CDTF">2012-03-04T19:34:26Z</dcterms:created>
  <dcterms:modified xsi:type="dcterms:W3CDTF">2014-06-02T19:26:09Z</dcterms:modified>
</cp:coreProperties>
</file>